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1" i="1"/>
  <c r="J206" i="1"/>
  <c r="K15" i="1" s="1"/>
  <c r="L15" i="1" s="1"/>
  <c r="K185" i="1" l="1"/>
  <c r="L185" i="1" s="1"/>
  <c r="K181" i="1"/>
  <c r="L181" i="1" s="1"/>
  <c r="K99" i="1"/>
  <c r="L99" i="1" s="1"/>
  <c r="K143" i="1"/>
  <c r="L143" i="1" s="1"/>
  <c r="K133" i="1"/>
  <c r="L133" i="1" s="1"/>
  <c r="K166" i="1"/>
  <c r="L166" i="1" s="1"/>
  <c r="K119" i="1"/>
  <c r="L119" i="1" s="1"/>
  <c r="K201" i="1"/>
  <c r="L201" i="1" s="1"/>
  <c r="K161" i="1"/>
  <c r="L161" i="1" s="1"/>
  <c r="K114" i="1"/>
  <c r="L114" i="1" s="1"/>
  <c r="K196" i="1"/>
  <c r="L196" i="1" s="1"/>
  <c r="K176" i="1"/>
  <c r="L176" i="1" s="1"/>
  <c r="K157" i="1"/>
  <c r="L157" i="1" s="1"/>
  <c r="K129" i="1"/>
  <c r="L129" i="1" s="1"/>
  <c r="K110" i="1"/>
  <c r="L110" i="1" s="1"/>
  <c r="K191" i="1"/>
  <c r="L191" i="1" s="1"/>
  <c r="K172" i="1"/>
  <c r="L172" i="1" s="1"/>
  <c r="K147" i="1"/>
  <c r="L147" i="1" s="1"/>
  <c r="K125" i="1"/>
  <c r="L125" i="1" s="1"/>
  <c r="K104" i="1"/>
  <c r="L104" i="1" s="1"/>
  <c r="K200" i="1"/>
  <c r="L200" i="1" s="1"/>
  <c r="K189" i="1"/>
  <c r="L189" i="1" s="1"/>
  <c r="K164" i="1"/>
  <c r="L164" i="1" s="1"/>
  <c r="K155" i="1"/>
  <c r="L155" i="1" s="1"/>
  <c r="K146" i="1"/>
  <c r="L146" i="1" s="1"/>
  <c r="K142" i="1"/>
  <c r="L142" i="1" s="1"/>
  <c r="K132" i="1"/>
  <c r="L132" i="1" s="1"/>
  <c r="K123" i="1"/>
  <c r="L123" i="1" s="1"/>
  <c r="K113" i="1"/>
  <c r="L113" i="1" s="1"/>
  <c r="K103" i="1"/>
  <c r="L103" i="1" s="1"/>
  <c r="K94" i="1"/>
  <c r="L94" i="1" s="1"/>
  <c r="K84" i="1"/>
  <c r="L84" i="1" s="1"/>
  <c r="K75" i="1"/>
  <c r="L75" i="1" s="1"/>
  <c r="K71" i="1"/>
  <c r="L71" i="1" s="1"/>
  <c r="K62" i="1"/>
  <c r="L62" i="1" s="1"/>
  <c r="K47" i="1"/>
  <c r="L47" i="1" s="1"/>
  <c r="K31" i="1"/>
  <c r="L31" i="1" s="1"/>
  <c r="K18" i="1"/>
  <c r="L18" i="1" s="1"/>
  <c r="K204" i="1"/>
  <c r="L204" i="1" s="1"/>
  <c r="K199" i="1"/>
  <c r="L199" i="1" s="1"/>
  <c r="K194" i="1"/>
  <c r="L194" i="1" s="1"/>
  <c r="K188" i="1"/>
  <c r="L188" i="1" s="1"/>
  <c r="K183" i="1"/>
  <c r="L183" i="1" s="1"/>
  <c r="K179" i="1"/>
  <c r="L179" i="1" s="1"/>
  <c r="K175" i="1"/>
  <c r="L175" i="1" s="1"/>
  <c r="K169" i="1"/>
  <c r="L169" i="1" s="1"/>
  <c r="K163" i="1"/>
  <c r="L163" i="1" s="1"/>
  <c r="K159" i="1"/>
  <c r="L159" i="1" s="1"/>
  <c r="K154" i="1"/>
  <c r="L154" i="1" s="1"/>
  <c r="K149" i="1"/>
  <c r="L149" i="1" s="1"/>
  <c r="K145" i="1"/>
  <c r="L145" i="1" s="1"/>
  <c r="K141" i="1"/>
  <c r="L141" i="1" s="1"/>
  <c r="K136" i="1"/>
  <c r="L136" i="1" s="1"/>
  <c r="K131" i="1"/>
  <c r="L131" i="1" s="1"/>
  <c r="K127" i="1"/>
  <c r="L127" i="1" s="1"/>
  <c r="K122" i="1"/>
  <c r="L122" i="1" s="1"/>
  <c r="K116" i="1"/>
  <c r="L116" i="1" s="1"/>
  <c r="K112" i="1"/>
  <c r="L112" i="1" s="1"/>
  <c r="K107" i="1"/>
  <c r="L107" i="1" s="1"/>
  <c r="K101" i="1"/>
  <c r="L101" i="1" s="1"/>
  <c r="K97" i="1"/>
  <c r="L97" i="1" s="1"/>
  <c r="K93" i="1"/>
  <c r="L93" i="1" s="1"/>
  <c r="K83" i="1"/>
  <c r="L83" i="1" s="1"/>
  <c r="K79" i="1"/>
  <c r="L79" i="1" s="1"/>
  <c r="K69" i="1"/>
  <c r="L69" i="1" s="1"/>
  <c r="K65" i="1"/>
  <c r="L65" i="1" s="1"/>
  <c r="K61" i="1"/>
  <c r="L61" i="1" s="1"/>
  <c r="K52" i="1"/>
  <c r="L52" i="1" s="1"/>
  <c r="K46" i="1"/>
  <c r="L46" i="1" s="1"/>
  <c r="K36" i="1"/>
  <c r="L36" i="1" s="1"/>
  <c r="K27" i="1"/>
  <c r="L27" i="1" s="1"/>
  <c r="K17" i="1"/>
  <c r="L17" i="1" s="1"/>
  <c r="K95" i="1"/>
  <c r="L95" i="1" s="1"/>
  <c r="K90" i="1"/>
  <c r="L90" i="1" s="1"/>
  <c r="K85" i="1"/>
  <c r="L85" i="1" s="1"/>
  <c r="K81" i="1"/>
  <c r="L81" i="1" s="1"/>
  <c r="K77" i="1"/>
  <c r="L77" i="1" s="1"/>
  <c r="K72" i="1"/>
  <c r="L72" i="1" s="1"/>
  <c r="K67" i="1"/>
  <c r="L67" i="1" s="1"/>
  <c r="K63" i="1"/>
  <c r="L63" i="1" s="1"/>
  <c r="K56" i="1"/>
  <c r="L56" i="1" s="1"/>
  <c r="K49" i="1"/>
  <c r="L49" i="1" s="1"/>
  <c r="K40" i="1"/>
  <c r="L40" i="1" s="1"/>
  <c r="K33" i="1"/>
  <c r="L33" i="1" s="1"/>
  <c r="K21" i="1"/>
  <c r="L21" i="1" s="1"/>
  <c r="K205" i="1"/>
  <c r="L205" i="1" s="1"/>
  <c r="K195" i="1"/>
  <c r="L195" i="1" s="1"/>
  <c r="K184" i="1"/>
  <c r="L184" i="1" s="1"/>
  <c r="K180" i="1"/>
  <c r="L180" i="1" s="1"/>
  <c r="K170" i="1"/>
  <c r="L170" i="1" s="1"/>
  <c r="K160" i="1"/>
  <c r="L160" i="1" s="1"/>
  <c r="K151" i="1"/>
  <c r="L151" i="1" s="1"/>
  <c r="K138" i="1"/>
  <c r="L138" i="1" s="1"/>
  <c r="K128" i="1"/>
  <c r="L128" i="1" s="1"/>
  <c r="K117" i="1"/>
  <c r="L117" i="1" s="1"/>
  <c r="K109" i="1"/>
  <c r="L109" i="1" s="1"/>
  <c r="K98" i="1"/>
  <c r="L98" i="1" s="1"/>
  <c r="K88" i="1"/>
  <c r="L88" i="1" s="1"/>
  <c r="K80" i="1"/>
  <c r="L80" i="1" s="1"/>
  <c r="K66" i="1"/>
  <c r="L66" i="1" s="1"/>
  <c r="K53" i="1"/>
  <c r="L53" i="1" s="1"/>
  <c r="K37" i="1"/>
  <c r="L37" i="1" s="1"/>
  <c r="K202" i="1"/>
  <c r="L202" i="1" s="1"/>
  <c r="K198" i="1"/>
  <c r="L198" i="1" s="1"/>
  <c r="K192" i="1"/>
  <c r="L192" i="1" s="1"/>
  <c r="K186" i="1"/>
  <c r="L186" i="1" s="1"/>
  <c r="K182" i="1"/>
  <c r="L182" i="1" s="1"/>
  <c r="K178" i="1"/>
  <c r="L178" i="1" s="1"/>
  <c r="K173" i="1"/>
  <c r="L173" i="1" s="1"/>
  <c r="K167" i="1"/>
  <c r="L167" i="1" s="1"/>
  <c r="K162" i="1"/>
  <c r="L162" i="1" s="1"/>
  <c r="K158" i="1"/>
  <c r="L158" i="1" s="1"/>
  <c r="K152" i="1"/>
  <c r="L152" i="1" s="1"/>
  <c r="K148" i="1"/>
  <c r="L148" i="1" s="1"/>
  <c r="K144" i="1"/>
  <c r="L144" i="1" s="1"/>
  <c r="K139" i="1"/>
  <c r="L139" i="1" s="1"/>
  <c r="K135" i="1"/>
  <c r="L135" i="1" s="1"/>
  <c r="K130" i="1"/>
  <c r="L130" i="1" s="1"/>
  <c r="K126" i="1"/>
  <c r="L126" i="1" s="1"/>
  <c r="K120" i="1"/>
  <c r="L120" i="1" s="1"/>
  <c r="K115" i="1"/>
  <c r="L115" i="1" s="1"/>
  <c r="K111" i="1"/>
  <c r="L111" i="1" s="1"/>
  <c r="K106" i="1"/>
  <c r="L106" i="1" s="1"/>
  <c r="K100" i="1"/>
  <c r="L100" i="1" s="1"/>
  <c r="K96" i="1"/>
  <c r="L96" i="1" s="1"/>
  <c r="K91" i="1"/>
  <c r="L91" i="1" s="1"/>
  <c r="K87" i="1"/>
  <c r="L87" i="1" s="1"/>
  <c r="K82" i="1"/>
  <c r="L82" i="1" s="1"/>
  <c r="K78" i="1"/>
  <c r="L78" i="1" s="1"/>
  <c r="K74" i="1"/>
  <c r="L74" i="1" s="1"/>
  <c r="K68" i="1"/>
  <c r="L68" i="1" s="1"/>
  <c r="K64" i="1"/>
  <c r="L64" i="1" s="1"/>
  <c r="K59" i="1"/>
  <c r="L59" i="1" s="1"/>
  <c r="K50" i="1"/>
  <c r="L50" i="1" s="1"/>
  <c r="K43" i="1"/>
  <c r="L43" i="1" s="1"/>
  <c r="K34" i="1"/>
  <c r="L34" i="1" s="1"/>
  <c r="K24" i="1"/>
  <c r="L24" i="1" s="1"/>
  <c r="K12" i="1"/>
  <c r="L12" i="1" s="1"/>
  <c r="H206" i="1"/>
  <c r="I206" i="1"/>
  <c r="K30" i="1"/>
  <c r="L30" i="1" s="1"/>
  <c r="K20" i="1"/>
  <c r="L20" i="1" s="1"/>
  <c r="K14" i="1"/>
  <c r="L14" i="1" s="1"/>
  <c r="K58" i="1"/>
  <c r="L58" i="1" s="1"/>
  <c r="K55" i="1"/>
  <c r="L55" i="1" s="1"/>
  <c r="K51" i="1"/>
  <c r="L51" i="1" s="1"/>
  <c r="K48" i="1"/>
  <c r="L48" i="1" s="1"/>
  <c r="K45" i="1"/>
  <c r="L45" i="1" s="1"/>
  <c r="K42" i="1"/>
  <c r="L42" i="1" s="1"/>
  <c r="K39" i="1"/>
  <c r="L39" i="1" s="1"/>
  <c r="K35" i="1"/>
  <c r="L35" i="1" s="1"/>
  <c r="K32" i="1"/>
  <c r="L32" i="1" s="1"/>
  <c r="K29" i="1"/>
  <c r="L29" i="1" s="1"/>
  <c r="K26" i="1"/>
  <c r="L26" i="1" s="1"/>
  <c r="K23" i="1"/>
  <c r="L23" i="1" s="1"/>
  <c r="K19" i="1"/>
  <c r="L19" i="1" s="1"/>
  <c r="K16" i="1"/>
  <c r="L16" i="1" s="1"/>
  <c r="K13" i="1"/>
  <c r="L13" i="1" s="1"/>
  <c r="K11" i="1"/>
  <c r="K203" i="1"/>
  <c r="L203" i="1" s="1"/>
  <c r="K197" i="1"/>
  <c r="L197" i="1" s="1"/>
  <c r="K193" i="1"/>
  <c r="L193" i="1" s="1"/>
  <c r="K190" i="1"/>
  <c r="L190" i="1" s="1"/>
  <c r="K187" i="1"/>
  <c r="L187" i="1" s="1"/>
  <c r="K177" i="1"/>
  <c r="L177" i="1" s="1"/>
  <c r="K174" i="1"/>
  <c r="L174" i="1" s="1"/>
  <c r="K171" i="1"/>
  <c r="L171" i="1" s="1"/>
  <c r="K168" i="1"/>
  <c r="L168" i="1" s="1"/>
  <c r="K165" i="1"/>
  <c r="L165" i="1" s="1"/>
  <c r="K156" i="1"/>
  <c r="L156" i="1" s="1"/>
  <c r="K153" i="1"/>
  <c r="L153" i="1" s="1"/>
  <c r="K150" i="1"/>
  <c r="L150" i="1" s="1"/>
  <c r="K140" i="1"/>
  <c r="L140" i="1" s="1"/>
  <c r="K137" i="1"/>
  <c r="L137" i="1" s="1"/>
  <c r="K134" i="1"/>
  <c r="L134" i="1" s="1"/>
  <c r="K124" i="1"/>
  <c r="L124" i="1" s="1"/>
  <c r="K121" i="1"/>
  <c r="L121" i="1" s="1"/>
  <c r="K118" i="1"/>
  <c r="L118" i="1" s="1"/>
  <c r="K108" i="1"/>
  <c r="L108" i="1" s="1"/>
  <c r="K105" i="1"/>
  <c r="L105" i="1" s="1"/>
  <c r="K102" i="1"/>
  <c r="L102" i="1" s="1"/>
  <c r="K92" i="1"/>
  <c r="L92" i="1" s="1"/>
  <c r="K89" i="1"/>
  <c r="L89" i="1" s="1"/>
  <c r="K86" i="1"/>
  <c r="L86" i="1" s="1"/>
  <c r="K76" i="1"/>
  <c r="L76" i="1" s="1"/>
  <c r="K73" i="1"/>
  <c r="L73" i="1" s="1"/>
  <c r="K70" i="1"/>
  <c r="L70" i="1" s="1"/>
  <c r="K60" i="1"/>
  <c r="L60" i="1" s="1"/>
  <c r="K57" i="1"/>
  <c r="L57" i="1" s="1"/>
  <c r="K54" i="1"/>
  <c r="L54" i="1" s="1"/>
  <c r="K44" i="1"/>
  <c r="L44" i="1" s="1"/>
  <c r="K41" i="1"/>
  <c r="L41" i="1" s="1"/>
  <c r="K38" i="1"/>
  <c r="L38" i="1" s="1"/>
  <c r="K28" i="1"/>
  <c r="L28" i="1" s="1"/>
  <c r="K25" i="1"/>
  <c r="L25" i="1" s="1"/>
  <c r="K22" i="1"/>
  <c r="L22" i="1" s="1"/>
  <c r="M206" i="1"/>
  <c r="J209" i="1" s="1"/>
  <c r="K206" i="1" l="1"/>
  <c r="L11" i="1"/>
  <c r="L206" i="1" s="1"/>
</calcChain>
</file>

<file path=xl/sharedStrings.xml><?xml version="1.0" encoding="utf-8"?>
<sst xmlns="http://schemas.openxmlformats.org/spreadsheetml/2006/main" count="854" uniqueCount="417">
  <si>
    <t>Адрес дома : Олонецкий пр., д. 4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</si>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</sst>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2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2"/>
  <sheetViews>
    <sheetView tabSelected="1" topLeftCell="A158" workbookViewId="0">
      <selection activeCell="B212" sqref="B212:B213"/>
    </sheetView>
  </sheetViews>
  <sheetFormatPr defaultRowHeight="11.25" x14ac:dyDescent="0.2"/>
  <cols>
    <col min="1" max="1" width="10.33203125" customWidth="1"/>
    <col min="2" max="2" width="80" customWidth="1"/>
    <col min="3" max="3" width="26.83203125" hidden="1" customWidth="1"/>
    <col min="4" max="4" width="11.83203125" hidden="1" customWidth="1"/>
    <col min="5" max="5" width="9.5" hidden="1" customWidth="1"/>
    <col min="6" max="6" width="15.83203125" hidden="1" customWidth="1"/>
    <col min="7" max="7" width="15" hidden="1" customWidth="1"/>
    <col min="8" max="8" width="16.6640625" customWidth="1"/>
    <col min="9" max="9" width="18.83203125" customWidth="1"/>
    <col min="10" max="10" width="17" hidden="1" customWidth="1"/>
    <col min="11" max="11" width="12.16406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413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414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415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</row>
    <row r="8" spans="1:13" ht="48.75" customHeight="1" x14ac:dyDescent="0.2">
      <c r="A8" s="14" t="s">
        <v>1</v>
      </c>
      <c r="B8" s="14" t="s">
        <v>2</v>
      </c>
      <c r="C8" s="14" t="s">
        <v>3</v>
      </c>
      <c r="D8" s="14" t="s">
        <v>4</v>
      </c>
      <c r="E8" s="14"/>
      <c r="F8" s="14" t="s">
        <v>5</v>
      </c>
      <c r="G8" s="14" t="s">
        <v>6</v>
      </c>
      <c r="H8" s="15" t="s">
        <v>410</v>
      </c>
      <c r="I8" s="15" t="s">
        <v>411</v>
      </c>
      <c r="J8" s="1" t="s">
        <v>7</v>
      </c>
    </row>
    <row r="9" spans="1:13" ht="15.75" x14ac:dyDescent="0.25">
      <c r="A9" s="16" t="s">
        <v>8</v>
      </c>
      <c r="B9" s="16" t="s">
        <v>9</v>
      </c>
      <c r="C9" s="16" t="s">
        <v>10</v>
      </c>
      <c r="D9" s="16" t="s">
        <v>11</v>
      </c>
      <c r="E9" s="16"/>
      <c r="F9" s="16" t="s">
        <v>12</v>
      </c>
      <c r="G9" s="16" t="s">
        <v>13</v>
      </c>
      <c r="H9" s="16">
        <v>3</v>
      </c>
      <c r="I9" s="16">
        <v>4</v>
      </c>
      <c r="J9" s="2" t="s">
        <v>14</v>
      </c>
      <c r="K9" s="7" t="s">
        <v>409</v>
      </c>
      <c r="L9" s="8">
        <v>608.95667000000003</v>
      </c>
      <c r="M9" s="7"/>
    </row>
    <row r="10" spans="1:13" ht="47.25" hidden="1" x14ac:dyDescent="0.25">
      <c r="A10" s="16" t="s">
        <v>8</v>
      </c>
      <c r="B10" s="17" t="s">
        <v>15</v>
      </c>
      <c r="C10" s="18"/>
      <c r="D10" s="18"/>
      <c r="E10" s="18"/>
      <c r="F10" s="18"/>
      <c r="G10" s="18"/>
      <c r="H10" s="18"/>
      <c r="I10" s="18"/>
      <c r="J10" s="3"/>
      <c r="K10" s="7"/>
      <c r="L10" s="8"/>
      <c r="M10" s="7"/>
    </row>
    <row r="11" spans="1:13" ht="30" customHeight="1" x14ac:dyDescent="0.2">
      <c r="A11" s="19" t="s">
        <v>16</v>
      </c>
      <c r="B11" s="20" t="s">
        <v>17</v>
      </c>
      <c r="C11" s="21" t="s">
        <v>18</v>
      </c>
      <c r="D11" s="22" t="s">
        <v>19</v>
      </c>
      <c r="E11" s="22">
        <v>300</v>
      </c>
      <c r="F11" s="23">
        <v>828</v>
      </c>
      <c r="G11" s="24">
        <f>(J11/F11/E11)*1000</f>
        <v>0.42674758454106287</v>
      </c>
      <c r="H11" s="24">
        <f>J11*1000</f>
        <v>106004.1</v>
      </c>
      <c r="I11" s="24">
        <f>J11*1000</f>
        <v>106004.1</v>
      </c>
      <c r="J11" s="4">
        <v>106.00410000000001</v>
      </c>
      <c r="K11" s="8">
        <f>ROUND((J11*100)/$J$206,3)</f>
        <v>2.7370000000000001</v>
      </c>
      <c r="L11" s="8">
        <f>ROUND($L$9*K11,2)/100</f>
        <v>16.667100000000001</v>
      </c>
      <c r="M11" s="9">
        <v>106.00410000000001</v>
      </c>
    </row>
    <row r="12" spans="1:13" ht="30" customHeight="1" x14ac:dyDescent="0.2">
      <c r="A12" s="19" t="s">
        <v>20</v>
      </c>
      <c r="B12" s="20" t="s">
        <v>21</v>
      </c>
      <c r="C12" s="21" t="s">
        <v>22</v>
      </c>
      <c r="D12" s="22" t="s">
        <v>19</v>
      </c>
      <c r="E12" s="22">
        <v>12</v>
      </c>
      <c r="F12" s="23">
        <v>828</v>
      </c>
      <c r="G12" s="24">
        <f t="shared" ref="G12:G75" si="0">(J12/F12/E12)*1000</f>
        <v>40.060225442834145</v>
      </c>
      <c r="H12" s="23">
        <f t="shared" ref="H12:H75" si="1">J12*1000</f>
        <v>398038.4</v>
      </c>
      <c r="I12" s="23">
        <f t="shared" ref="I12:I75" si="2">J12*1000</f>
        <v>398038.4</v>
      </c>
      <c r="J12" s="4">
        <v>398.03840000000002</v>
      </c>
      <c r="K12" s="8">
        <f t="shared" ref="K12:K75" si="3">ROUND((J12*100)/$J$206,3)</f>
        <v>10.276</v>
      </c>
      <c r="L12" s="8">
        <f t="shared" ref="L12:L75" si="4">ROUND($L$9*K12,2)/100</f>
        <v>62.576400000000007</v>
      </c>
      <c r="M12" s="9">
        <v>398.03840000000002</v>
      </c>
    </row>
    <row r="13" spans="1:13" ht="30" customHeight="1" x14ac:dyDescent="0.2">
      <c r="A13" s="19" t="s">
        <v>23</v>
      </c>
      <c r="B13" s="20" t="s">
        <v>24</v>
      </c>
      <c r="C13" s="21" t="s">
        <v>18</v>
      </c>
      <c r="D13" s="22" t="s">
        <v>19</v>
      </c>
      <c r="E13" s="22">
        <v>300</v>
      </c>
      <c r="F13" s="23">
        <v>36</v>
      </c>
      <c r="G13" s="24">
        <f t="shared" si="0"/>
        <v>3.4272777777777783</v>
      </c>
      <c r="H13" s="23">
        <f t="shared" si="1"/>
        <v>37014.6</v>
      </c>
      <c r="I13" s="23">
        <f t="shared" si="2"/>
        <v>37014.6</v>
      </c>
      <c r="J13" s="4">
        <v>37.014600000000002</v>
      </c>
      <c r="K13" s="8">
        <f t="shared" si="3"/>
        <v>0.95599999999999996</v>
      </c>
      <c r="L13" s="8">
        <f t="shared" si="4"/>
        <v>5.8216000000000001</v>
      </c>
      <c r="M13" s="9">
        <v>37.014600000000002</v>
      </c>
    </row>
    <row r="14" spans="1:13" ht="15" customHeight="1" x14ac:dyDescent="0.2">
      <c r="A14" s="19" t="s">
        <v>25</v>
      </c>
      <c r="B14" s="20" t="s">
        <v>26</v>
      </c>
      <c r="C14" s="21" t="s">
        <v>27</v>
      </c>
      <c r="D14" s="22" t="s">
        <v>28</v>
      </c>
      <c r="E14" s="22">
        <v>52</v>
      </c>
      <c r="F14" s="23">
        <v>36</v>
      </c>
      <c r="G14" s="24">
        <f t="shared" si="0"/>
        <v>22.12537393162393</v>
      </c>
      <c r="H14" s="23">
        <f t="shared" si="1"/>
        <v>41418.700000000004</v>
      </c>
      <c r="I14" s="23">
        <f t="shared" si="2"/>
        <v>41418.700000000004</v>
      </c>
      <c r="J14" s="4">
        <v>41.418700000000001</v>
      </c>
      <c r="K14" s="8">
        <f t="shared" si="3"/>
        <v>1.069</v>
      </c>
      <c r="L14" s="8">
        <f t="shared" si="4"/>
        <v>6.5097000000000005</v>
      </c>
      <c r="M14" s="9">
        <v>41.418700000000001</v>
      </c>
    </row>
    <row r="15" spans="1:13" ht="15" customHeight="1" x14ac:dyDescent="0.2">
      <c r="A15" s="19" t="s">
        <v>29</v>
      </c>
      <c r="B15" s="20" t="s">
        <v>30</v>
      </c>
      <c r="C15" s="21" t="s">
        <v>18</v>
      </c>
      <c r="D15" s="22" t="s">
        <v>19</v>
      </c>
      <c r="E15" s="22">
        <v>300</v>
      </c>
      <c r="F15" s="23">
        <v>19.8</v>
      </c>
      <c r="G15" s="24">
        <f t="shared" si="0"/>
        <v>3.6927104377104376</v>
      </c>
      <c r="H15" s="23">
        <f t="shared" si="1"/>
        <v>21934.7</v>
      </c>
      <c r="I15" s="23">
        <f t="shared" si="2"/>
        <v>21934.7</v>
      </c>
      <c r="J15" s="4">
        <v>21.934699999999999</v>
      </c>
      <c r="K15" s="8">
        <f t="shared" si="3"/>
        <v>0.56599999999999995</v>
      </c>
      <c r="L15" s="8">
        <f t="shared" si="4"/>
        <v>3.4467000000000003</v>
      </c>
      <c r="M15" s="9">
        <v>21.934699999999999</v>
      </c>
    </row>
    <row r="16" spans="1:13" ht="15" hidden="1" x14ac:dyDescent="0.2">
      <c r="A16" s="19" t="s">
        <v>31</v>
      </c>
      <c r="B16" s="20" t="s">
        <v>32</v>
      </c>
      <c r="C16" s="21" t="s">
        <v>33</v>
      </c>
      <c r="D16" s="22" t="s">
        <v>33</v>
      </c>
      <c r="E16" s="22">
        <v>1</v>
      </c>
      <c r="F16" s="25" t="s">
        <v>33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9" t="s">
        <v>34</v>
      </c>
      <c r="B17" s="20" t="s">
        <v>35</v>
      </c>
      <c r="C17" s="21" t="s">
        <v>36</v>
      </c>
      <c r="D17" s="22" t="s">
        <v>19</v>
      </c>
      <c r="E17" s="22">
        <v>1</v>
      </c>
      <c r="F17" s="23">
        <v>115.2</v>
      </c>
      <c r="G17" s="24">
        <f t="shared" si="0"/>
        <v>9.1875</v>
      </c>
      <c r="H17" s="23">
        <f t="shared" si="1"/>
        <v>1058.4000000000001</v>
      </c>
      <c r="I17" s="23">
        <f t="shared" si="2"/>
        <v>1058.4000000000001</v>
      </c>
      <c r="J17" s="4">
        <v>1.0584</v>
      </c>
      <c r="K17" s="8">
        <f t="shared" si="3"/>
        <v>2.7E-2</v>
      </c>
      <c r="L17" s="8">
        <f t="shared" si="4"/>
        <v>0.16440000000000002</v>
      </c>
      <c r="M17" s="9">
        <v>1.0584</v>
      </c>
    </row>
    <row r="18" spans="1:13" ht="15" customHeight="1" x14ac:dyDescent="0.2">
      <c r="A18" s="19" t="s">
        <v>37</v>
      </c>
      <c r="B18" s="20" t="s">
        <v>38</v>
      </c>
      <c r="C18" s="21" t="s">
        <v>36</v>
      </c>
      <c r="D18" s="22" t="s">
        <v>19</v>
      </c>
      <c r="E18" s="22">
        <v>1</v>
      </c>
      <c r="F18" s="23">
        <v>3822.02</v>
      </c>
      <c r="G18" s="24">
        <f t="shared" si="0"/>
        <v>3.0997744648118011</v>
      </c>
      <c r="H18" s="23">
        <f t="shared" si="1"/>
        <v>11847.4</v>
      </c>
      <c r="I18" s="23">
        <f t="shared" si="2"/>
        <v>11847.4</v>
      </c>
      <c r="J18" s="4">
        <v>11.8474</v>
      </c>
      <c r="K18" s="8">
        <f t="shared" si="3"/>
        <v>0.30599999999999999</v>
      </c>
      <c r="L18" s="8">
        <f t="shared" si="4"/>
        <v>1.8633999999999999</v>
      </c>
      <c r="M18" s="9">
        <v>11.8474</v>
      </c>
    </row>
    <row r="19" spans="1:13" ht="15" customHeight="1" x14ac:dyDescent="0.2">
      <c r="A19" s="19" t="s">
        <v>39</v>
      </c>
      <c r="B19" s="20" t="s">
        <v>40</v>
      </c>
      <c r="C19" s="21" t="s">
        <v>36</v>
      </c>
      <c r="D19" s="22" t="s">
        <v>41</v>
      </c>
      <c r="E19" s="22">
        <v>1</v>
      </c>
      <c r="F19" s="23">
        <v>305.99</v>
      </c>
      <c r="G19" s="24">
        <f t="shared" si="0"/>
        <v>1.9454884146540738</v>
      </c>
      <c r="H19" s="23">
        <f t="shared" si="1"/>
        <v>595.30000000000007</v>
      </c>
      <c r="I19" s="23">
        <f t="shared" si="2"/>
        <v>595.30000000000007</v>
      </c>
      <c r="J19" s="4">
        <v>0.59530000000000005</v>
      </c>
      <c r="K19" s="8">
        <f t="shared" si="3"/>
        <v>1.4999999999999999E-2</v>
      </c>
      <c r="L19" s="8">
        <f t="shared" si="4"/>
        <v>9.1300000000000006E-2</v>
      </c>
      <c r="M19" s="9">
        <v>0.59530000000000005</v>
      </c>
    </row>
    <row r="20" spans="1:13" ht="15" customHeight="1" x14ac:dyDescent="0.2">
      <c r="A20" s="19" t="s">
        <v>42</v>
      </c>
      <c r="B20" s="20" t="s">
        <v>43</v>
      </c>
      <c r="C20" s="21" t="s">
        <v>36</v>
      </c>
      <c r="D20" s="22" t="s">
        <v>19</v>
      </c>
      <c r="E20" s="22">
        <v>1</v>
      </c>
      <c r="F20" s="23">
        <v>68.61</v>
      </c>
      <c r="G20" s="24">
        <f t="shared" si="0"/>
        <v>4.4993441189331014</v>
      </c>
      <c r="H20" s="23">
        <f t="shared" si="1"/>
        <v>308.70000000000005</v>
      </c>
      <c r="I20" s="23">
        <f t="shared" si="2"/>
        <v>308.70000000000005</v>
      </c>
      <c r="J20" s="4">
        <v>0.30870000000000003</v>
      </c>
      <c r="K20" s="8">
        <f t="shared" si="3"/>
        <v>8.0000000000000002E-3</v>
      </c>
      <c r="L20" s="8">
        <f t="shared" si="4"/>
        <v>4.87E-2</v>
      </c>
      <c r="M20" s="9">
        <v>0.30870000000000003</v>
      </c>
    </row>
    <row r="21" spans="1:13" ht="15" customHeight="1" x14ac:dyDescent="0.2">
      <c r="A21" s="19" t="s">
        <v>44</v>
      </c>
      <c r="B21" s="20" t="s">
        <v>45</v>
      </c>
      <c r="C21" s="21" t="s">
        <v>46</v>
      </c>
      <c r="D21" s="22" t="s">
        <v>19</v>
      </c>
      <c r="E21" s="22">
        <v>2</v>
      </c>
      <c r="F21" s="23">
        <v>24.11</v>
      </c>
      <c r="G21" s="24">
        <f t="shared" si="0"/>
        <v>4.5313148071339695</v>
      </c>
      <c r="H21" s="23">
        <f t="shared" si="1"/>
        <v>218.5</v>
      </c>
      <c r="I21" s="23">
        <f t="shared" si="2"/>
        <v>218.5</v>
      </c>
      <c r="J21" s="4">
        <v>0.2185</v>
      </c>
      <c r="K21" s="8">
        <f t="shared" si="3"/>
        <v>6.0000000000000001E-3</v>
      </c>
      <c r="L21" s="8">
        <f t="shared" si="4"/>
        <v>3.6499999999999998E-2</v>
      </c>
      <c r="M21" s="9">
        <v>0.2185</v>
      </c>
    </row>
    <row r="22" spans="1:13" ht="15" hidden="1" x14ac:dyDescent="0.2">
      <c r="A22" s="19" t="s">
        <v>47</v>
      </c>
      <c r="B22" s="20" t="s">
        <v>48</v>
      </c>
      <c r="C22" s="21" t="s">
        <v>33</v>
      </c>
      <c r="D22" s="22" t="s">
        <v>33</v>
      </c>
      <c r="E22" s="22">
        <v>1</v>
      </c>
      <c r="F22" s="25" t="s">
        <v>33</v>
      </c>
      <c r="G22" s="24" t="e">
        <f t="shared" si="0"/>
        <v>#VALUE!</v>
      </c>
      <c r="H22" s="23">
        <f t="shared" si="1"/>
        <v>0</v>
      </c>
      <c r="I22" s="23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5" customHeight="1" x14ac:dyDescent="0.2">
      <c r="A23" s="19" t="s">
        <v>49</v>
      </c>
      <c r="B23" s="20" t="s">
        <v>50</v>
      </c>
      <c r="C23" s="21" t="s">
        <v>33</v>
      </c>
      <c r="D23" s="22" t="s">
        <v>19</v>
      </c>
      <c r="E23" s="22">
        <v>1</v>
      </c>
      <c r="F23" s="23">
        <v>2367</v>
      </c>
      <c r="G23" s="24">
        <f t="shared" si="0"/>
        <v>27.627460920997041</v>
      </c>
      <c r="H23" s="23">
        <f t="shared" si="1"/>
        <v>65394.2</v>
      </c>
      <c r="I23" s="23">
        <f t="shared" si="2"/>
        <v>65394.2</v>
      </c>
      <c r="J23" s="4">
        <v>65.394199999999998</v>
      </c>
      <c r="K23" s="8">
        <f t="shared" si="3"/>
        <v>1.6879999999999999</v>
      </c>
      <c r="L23" s="8">
        <f t="shared" si="4"/>
        <v>10.279200000000001</v>
      </c>
      <c r="M23" s="9">
        <v>65.394199999999998</v>
      </c>
    </row>
    <row r="24" spans="1:13" ht="15" customHeight="1" x14ac:dyDescent="0.2">
      <c r="A24" s="19" t="s">
        <v>51</v>
      </c>
      <c r="B24" s="20" t="s">
        <v>52</v>
      </c>
      <c r="C24" s="21" t="s">
        <v>36</v>
      </c>
      <c r="D24" s="22" t="s">
        <v>19</v>
      </c>
      <c r="E24" s="22">
        <v>1</v>
      </c>
      <c r="F24" s="23">
        <v>100.78</v>
      </c>
      <c r="G24" s="24">
        <f t="shared" si="0"/>
        <v>2.7743599920619166</v>
      </c>
      <c r="H24" s="23">
        <f t="shared" si="1"/>
        <v>279.59999999999997</v>
      </c>
      <c r="I24" s="23">
        <f t="shared" si="2"/>
        <v>279.59999999999997</v>
      </c>
      <c r="J24" s="4">
        <v>0.27959999999999996</v>
      </c>
      <c r="K24" s="8">
        <f t="shared" si="3"/>
        <v>7.0000000000000001E-3</v>
      </c>
      <c r="L24" s="8">
        <f t="shared" si="4"/>
        <v>4.2599999999999999E-2</v>
      </c>
      <c r="M24" s="9">
        <v>0.27959999999999996</v>
      </c>
    </row>
    <row r="25" spans="1:13" ht="15" customHeight="1" x14ac:dyDescent="0.2">
      <c r="A25" s="19" t="s">
        <v>53</v>
      </c>
      <c r="B25" s="20" t="s">
        <v>54</v>
      </c>
      <c r="C25" s="21" t="s">
        <v>46</v>
      </c>
      <c r="D25" s="22" t="s">
        <v>19</v>
      </c>
      <c r="E25" s="22">
        <v>2</v>
      </c>
      <c r="F25" s="23">
        <v>36.630000000000003</v>
      </c>
      <c r="G25" s="24">
        <f t="shared" si="0"/>
        <v>5.5965055965055965</v>
      </c>
      <c r="H25" s="23">
        <f t="shared" si="1"/>
        <v>410.00000000000006</v>
      </c>
      <c r="I25" s="23">
        <f t="shared" si="2"/>
        <v>410.00000000000006</v>
      </c>
      <c r="J25" s="4">
        <v>0.41000000000000003</v>
      </c>
      <c r="K25" s="8">
        <f t="shared" si="3"/>
        <v>1.0999999999999999E-2</v>
      </c>
      <c r="L25" s="8">
        <f t="shared" si="4"/>
        <v>6.7000000000000004E-2</v>
      </c>
      <c r="M25" s="9">
        <v>0.41000000000000003</v>
      </c>
    </row>
    <row r="26" spans="1:13" ht="15" customHeight="1" x14ac:dyDescent="0.2">
      <c r="A26" s="19" t="s">
        <v>55</v>
      </c>
      <c r="B26" s="20" t="s">
        <v>56</v>
      </c>
      <c r="C26" s="21" t="s">
        <v>36</v>
      </c>
      <c r="D26" s="22" t="s">
        <v>19</v>
      </c>
      <c r="E26" s="22">
        <v>1</v>
      </c>
      <c r="F26" s="23">
        <v>100.78</v>
      </c>
      <c r="G26" s="24">
        <f t="shared" si="0"/>
        <v>2.7743599920619166</v>
      </c>
      <c r="H26" s="23">
        <f t="shared" si="1"/>
        <v>279.59999999999997</v>
      </c>
      <c r="I26" s="23">
        <f t="shared" si="2"/>
        <v>279.59999999999997</v>
      </c>
      <c r="J26" s="4">
        <v>0.27959999999999996</v>
      </c>
      <c r="K26" s="8">
        <f t="shared" si="3"/>
        <v>7.0000000000000001E-3</v>
      </c>
      <c r="L26" s="8">
        <f t="shared" si="4"/>
        <v>4.2599999999999999E-2</v>
      </c>
      <c r="M26" s="9">
        <v>0.27959999999999996</v>
      </c>
    </row>
    <row r="27" spans="1:13" ht="15" customHeight="1" x14ac:dyDescent="0.2">
      <c r="A27" s="19" t="s">
        <v>57</v>
      </c>
      <c r="B27" s="20" t="s">
        <v>58</v>
      </c>
      <c r="C27" s="21" t="s">
        <v>36</v>
      </c>
      <c r="D27" s="22" t="s">
        <v>19</v>
      </c>
      <c r="E27" s="22">
        <v>1</v>
      </c>
      <c r="F27" s="23">
        <v>19.95</v>
      </c>
      <c r="G27" s="24">
        <f t="shared" si="0"/>
        <v>2.2105263157894739</v>
      </c>
      <c r="H27" s="23">
        <f t="shared" si="1"/>
        <v>44.1</v>
      </c>
      <c r="I27" s="23">
        <f t="shared" si="2"/>
        <v>44.1</v>
      </c>
      <c r="J27" s="4">
        <v>4.41E-2</v>
      </c>
      <c r="K27" s="8">
        <f t="shared" si="3"/>
        <v>1E-3</v>
      </c>
      <c r="L27" s="8">
        <f t="shared" si="4"/>
        <v>6.0999999999999995E-3</v>
      </c>
      <c r="M27" s="9">
        <v>4.41E-2</v>
      </c>
    </row>
    <row r="28" spans="1:13" ht="15" customHeight="1" x14ac:dyDescent="0.2">
      <c r="A28" s="19" t="s">
        <v>59</v>
      </c>
      <c r="B28" s="20" t="s">
        <v>60</v>
      </c>
      <c r="C28" s="21" t="s">
        <v>46</v>
      </c>
      <c r="D28" s="22" t="s">
        <v>19</v>
      </c>
      <c r="E28" s="22">
        <v>2</v>
      </c>
      <c r="F28" s="23">
        <v>1660.99</v>
      </c>
      <c r="G28" s="24">
        <f t="shared" si="0"/>
        <v>2.2158471754796838</v>
      </c>
      <c r="H28" s="23">
        <f t="shared" si="1"/>
        <v>7361</v>
      </c>
      <c r="I28" s="23">
        <f t="shared" si="2"/>
        <v>7361</v>
      </c>
      <c r="J28" s="4">
        <v>7.3609999999999998</v>
      </c>
      <c r="K28" s="8">
        <f t="shared" si="3"/>
        <v>0.19</v>
      </c>
      <c r="L28" s="8">
        <f t="shared" si="4"/>
        <v>1.157</v>
      </c>
      <c r="M28" s="9">
        <v>7.3609999999999998</v>
      </c>
    </row>
    <row r="29" spans="1:13" ht="15.75" hidden="1" x14ac:dyDescent="0.25">
      <c r="A29" s="16" t="s">
        <v>61</v>
      </c>
      <c r="B29" s="17" t="s">
        <v>62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9" t="s">
        <v>63</v>
      </c>
      <c r="B30" s="20" t="s">
        <v>64</v>
      </c>
      <c r="C30" s="21" t="s">
        <v>33</v>
      </c>
      <c r="D30" s="22" t="s">
        <v>33</v>
      </c>
      <c r="E30" s="22">
        <v>1</v>
      </c>
      <c r="F30" s="25" t="s">
        <v>33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hidden="1" x14ac:dyDescent="0.2">
      <c r="A31" s="19" t="s">
        <v>65</v>
      </c>
      <c r="B31" s="20" t="s">
        <v>66</v>
      </c>
      <c r="C31" s="21" t="s">
        <v>33</v>
      </c>
      <c r="D31" s="22" t="s">
        <v>33</v>
      </c>
      <c r="E31" s="22">
        <v>1</v>
      </c>
      <c r="F31" s="25" t="s">
        <v>33</v>
      </c>
      <c r="G31" s="24" t="e">
        <f t="shared" si="0"/>
        <v>#VALUE!</v>
      </c>
      <c r="H31" s="23">
        <f t="shared" si="1"/>
        <v>0</v>
      </c>
      <c r="I31" s="23">
        <f t="shared" si="2"/>
        <v>0</v>
      </c>
      <c r="J31" s="4">
        <v>0</v>
      </c>
      <c r="K31" s="8">
        <f t="shared" si="3"/>
        <v>0</v>
      </c>
      <c r="L31" s="8">
        <f t="shared" si="4"/>
        <v>0</v>
      </c>
      <c r="M31" s="9">
        <v>0</v>
      </c>
    </row>
    <row r="32" spans="1:13" ht="15.75" hidden="1" x14ac:dyDescent="0.25">
      <c r="A32" s="16" t="s">
        <v>67</v>
      </c>
      <c r="B32" s="17" t="s">
        <v>68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customHeight="1" x14ac:dyDescent="0.2">
      <c r="A33" s="19" t="s">
        <v>69</v>
      </c>
      <c r="B33" s="20" t="s">
        <v>70</v>
      </c>
      <c r="C33" s="21" t="s">
        <v>33</v>
      </c>
      <c r="D33" s="22" t="s">
        <v>19</v>
      </c>
      <c r="E33" s="22">
        <v>1</v>
      </c>
      <c r="F33" s="23">
        <v>13158.6</v>
      </c>
      <c r="G33" s="24">
        <f t="shared" si="0"/>
        <v>3.6610581672822335</v>
      </c>
      <c r="H33" s="23">
        <f t="shared" si="1"/>
        <v>48174.400000000001</v>
      </c>
      <c r="I33" s="23">
        <f t="shared" si="2"/>
        <v>48174.400000000001</v>
      </c>
      <c r="J33" s="4">
        <v>48.174399999999999</v>
      </c>
      <c r="K33" s="8">
        <f t="shared" si="3"/>
        <v>1.244</v>
      </c>
      <c r="L33" s="8">
        <f t="shared" si="4"/>
        <v>7.5753999999999992</v>
      </c>
      <c r="M33" s="9">
        <v>48.174399999999999</v>
      </c>
    </row>
    <row r="34" spans="1:13" ht="15" hidden="1" x14ac:dyDescent="0.2">
      <c r="A34" s="19" t="s">
        <v>71</v>
      </c>
      <c r="B34" s="20" t="s">
        <v>72</v>
      </c>
      <c r="C34" s="21" t="s">
        <v>33</v>
      </c>
      <c r="D34" s="22" t="s">
        <v>33</v>
      </c>
      <c r="E34" s="22">
        <v>1</v>
      </c>
      <c r="F34" s="25" t="s">
        <v>33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9" t="s">
        <v>73</v>
      </c>
      <c r="B35" s="20" t="s">
        <v>74</v>
      </c>
      <c r="C35" s="21" t="s">
        <v>36</v>
      </c>
      <c r="D35" s="22" t="s">
        <v>19</v>
      </c>
      <c r="E35" s="22">
        <v>1</v>
      </c>
      <c r="F35" s="23">
        <v>1509.98</v>
      </c>
      <c r="G35" s="24">
        <f t="shared" si="0"/>
        <v>1.8221433396468827</v>
      </c>
      <c r="H35" s="23">
        <f t="shared" si="1"/>
        <v>2751.3999999999996</v>
      </c>
      <c r="I35" s="23">
        <f t="shared" si="2"/>
        <v>2751.3999999999996</v>
      </c>
      <c r="J35" s="4">
        <v>2.7513999999999998</v>
      </c>
      <c r="K35" s="8">
        <f t="shared" si="3"/>
        <v>7.0999999999999994E-2</v>
      </c>
      <c r="L35" s="8">
        <f t="shared" si="4"/>
        <v>0.43240000000000001</v>
      </c>
      <c r="M35" s="9">
        <v>2.7513999999999998</v>
      </c>
    </row>
    <row r="36" spans="1:13" ht="15" customHeight="1" x14ac:dyDescent="0.2">
      <c r="A36" s="19" t="s">
        <v>75</v>
      </c>
      <c r="B36" s="20" t="s">
        <v>76</v>
      </c>
      <c r="C36" s="21" t="s">
        <v>36</v>
      </c>
      <c r="D36" s="22" t="s">
        <v>19</v>
      </c>
      <c r="E36" s="22">
        <v>1</v>
      </c>
      <c r="F36" s="23">
        <v>1509.98</v>
      </c>
      <c r="G36" s="24">
        <f t="shared" si="0"/>
        <v>1.8221433396468827</v>
      </c>
      <c r="H36" s="23">
        <f t="shared" si="1"/>
        <v>2751.3999999999996</v>
      </c>
      <c r="I36" s="23">
        <f t="shared" si="2"/>
        <v>2751.3999999999996</v>
      </c>
      <c r="J36" s="4">
        <v>2.7513999999999998</v>
      </c>
      <c r="K36" s="8">
        <f t="shared" si="3"/>
        <v>7.0999999999999994E-2</v>
      </c>
      <c r="L36" s="8">
        <f t="shared" si="4"/>
        <v>0.43240000000000001</v>
      </c>
      <c r="M36" s="9">
        <v>2.7513999999999998</v>
      </c>
    </row>
    <row r="37" spans="1:13" ht="15.75" hidden="1" x14ac:dyDescent="0.25">
      <c r="A37" s="16" t="s">
        <v>77</v>
      </c>
      <c r="B37" s="17" t="s">
        <v>78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9" t="s">
        <v>79</v>
      </c>
      <c r="B38" s="20" t="s">
        <v>80</v>
      </c>
      <c r="C38" s="21" t="s">
        <v>81</v>
      </c>
      <c r="D38" s="22" t="s">
        <v>82</v>
      </c>
      <c r="E38" s="22">
        <v>366</v>
      </c>
      <c r="F38" s="23">
        <v>37.799999999999997</v>
      </c>
      <c r="G38" s="24">
        <f t="shared" si="0"/>
        <v>9.0843091334894606</v>
      </c>
      <c r="H38" s="23">
        <f t="shared" si="1"/>
        <v>125679.59999999999</v>
      </c>
      <c r="I38" s="23">
        <f t="shared" si="2"/>
        <v>125679.59999999999</v>
      </c>
      <c r="J38" s="4">
        <v>125.67959999999999</v>
      </c>
      <c r="K38" s="8">
        <f t="shared" si="3"/>
        <v>3.2450000000000001</v>
      </c>
      <c r="L38" s="8">
        <f t="shared" si="4"/>
        <v>19.7606</v>
      </c>
      <c r="M38" s="9">
        <v>125.67959999999999</v>
      </c>
    </row>
    <row r="39" spans="1:13" ht="30" x14ac:dyDescent="0.2">
      <c r="A39" s="19" t="s">
        <v>83</v>
      </c>
      <c r="B39" s="20" t="s">
        <v>84</v>
      </c>
      <c r="C39" s="21" t="s">
        <v>85</v>
      </c>
      <c r="D39" s="22" t="s">
        <v>19</v>
      </c>
      <c r="E39" s="22">
        <v>24</v>
      </c>
      <c r="F39" s="23">
        <v>153.36000000000001</v>
      </c>
      <c r="G39" s="24">
        <f t="shared" si="0"/>
        <v>3.9851493218570684</v>
      </c>
      <c r="H39" s="23">
        <f t="shared" si="1"/>
        <v>14667.9</v>
      </c>
      <c r="I39" s="23">
        <f t="shared" si="2"/>
        <v>14667.9</v>
      </c>
      <c r="J39" s="4">
        <v>14.667899999999999</v>
      </c>
      <c r="K39" s="8">
        <f t="shared" si="3"/>
        <v>0.379</v>
      </c>
      <c r="L39" s="8">
        <f t="shared" si="4"/>
        <v>2.3079000000000001</v>
      </c>
      <c r="M39" s="9">
        <v>14.667899999999999</v>
      </c>
    </row>
    <row r="40" spans="1:13" ht="15" customHeight="1" x14ac:dyDescent="0.2">
      <c r="A40" s="19" t="s">
        <v>86</v>
      </c>
      <c r="B40" s="20" t="s">
        <v>87</v>
      </c>
      <c r="C40" s="21" t="s">
        <v>22</v>
      </c>
      <c r="D40" s="22" t="s">
        <v>19</v>
      </c>
      <c r="E40" s="22">
        <v>12</v>
      </c>
      <c r="F40" s="23">
        <v>138</v>
      </c>
      <c r="G40" s="24">
        <f t="shared" si="0"/>
        <v>3.6703502415458935</v>
      </c>
      <c r="H40" s="23">
        <f t="shared" si="1"/>
        <v>6078.1</v>
      </c>
      <c r="I40" s="23">
        <f t="shared" si="2"/>
        <v>6078.1</v>
      </c>
      <c r="J40" s="4">
        <v>6.0781000000000001</v>
      </c>
      <c r="K40" s="8">
        <f t="shared" si="3"/>
        <v>0.157</v>
      </c>
      <c r="L40" s="8">
        <f t="shared" si="4"/>
        <v>0.95609999999999995</v>
      </c>
      <c r="M40" s="9">
        <v>6.0781000000000001</v>
      </c>
    </row>
    <row r="41" spans="1:13" ht="15" customHeight="1" x14ac:dyDescent="0.2">
      <c r="A41" s="19" t="s">
        <v>88</v>
      </c>
      <c r="B41" s="20" t="s">
        <v>89</v>
      </c>
      <c r="C41" s="21" t="s">
        <v>22</v>
      </c>
      <c r="D41" s="22" t="s">
        <v>19</v>
      </c>
      <c r="E41" s="22">
        <v>12</v>
      </c>
      <c r="F41" s="23">
        <v>690</v>
      </c>
      <c r="G41" s="24">
        <f t="shared" si="0"/>
        <v>2.9137439613526572</v>
      </c>
      <c r="H41" s="23">
        <f t="shared" si="1"/>
        <v>24125.800000000003</v>
      </c>
      <c r="I41" s="23">
        <f t="shared" si="2"/>
        <v>24125.800000000003</v>
      </c>
      <c r="J41" s="4">
        <v>24.125800000000002</v>
      </c>
      <c r="K41" s="8">
        <f t="shared" si="3"/>
        <v>0.623</v>
      </c>
      <c r="L41" s="8">
        <f t="shared" si="4"/>
        <v>3.7938000000000001</v>
      </c>
      <c r="M41" s="9">
        <v>24.125800000000002</v>
      </c>
    </row>
    <row r="42" spans="1:13" ht="15.75" hidden="1" x14ac:dyDescent="0.25">
      <c r="A42" s="16" t="s">
        <v>9</v>
      </c>
      <c r="B42" s="17" t="s">
        <v>90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9" t="s">
        <v>91</v>
      </c>
      <c r="B43" s="20" t="s">
        <v>92</v>
      </c>
      <c r="C43" s="21" t="s">
        <v>81</v>
      </c>
      <c r="D43" s="22" t="s">
        <v>33</v>
      </c>
      <c r="E43" s="22">
        <v>366</v>
      </c>
      <c r="F43" s="23">
        <v>843.9</v>
      </c>
      <c r="G43" s="24">
        <f t="shared" si="0"/>
        <v>0.58987222348490009</v>
      </c>
      <c r="H43" s="23">
        <f t="shared" si="1"/>
        <v>182192.3</v>
      </c>
      <c r="I43" s="23">
        <f t="shared" si="2"/>
        <v>182192.3</v>
      </c>
      <c r="J43" s="4">
        <v>182.19229999999999</v>
      </c>
      <c r="K43" s="8">
        <f t="shared" si="3"/>
        <v>4.7039999999999997</v>
      </c>
      <c r="L43" s="8">
        <f t="shared" si="4"/>
        <v>28.645300000000002</v>
      </c>
      <c r="M43" s="9">
        <v>182.19229999999999</v>
      </c>
    </row>
    <row r="44" spans="1:13" ht="15.75" hidden="1" x14ac:dyDescent="0.25">
      <c r="A44" s="16" t="s">
        <v>93</v>
      </c>
      <c r="B44" s="17" t="s">
        <v>94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9" t="s">
        <v>95</v>
      </c>
      <c r="B45" s="20" t="s">
        <v>96</v>
      </c>
      <c r="C45" s="21" t="s">
        <v>81</v>
      </c>
      <c r="D45" s="22" t="s">
        <v>97</v>
      </c>
      <c r="E45" s="22">
        <v>366</v>
      </c>
      <c r="F45" s="23">
        <v>2.3199999999999998</v>
      </c>
      <c r="G45" s="24">
        <f t="shared" si="0"/>
        <v>137.45866308648954</v>
      </c>
      <c r="H45" s="23">
        <f t="shared" si="1"/>
        <v>116718.9</v>
      </c>
      <c r="I45" s="23">
        <f t="shared" si="2"/>
        <v>116718.9</v>
      </c>
      <c r="J45" s="4">
        <v>116.71889999999999</v>
      </c>
      <c r="K45" s="8">
        <f t="shared" si="3"/>
        <v>3.0129999999999999</v>
      </c>
      <c r="L45" s="8">
        <f t="shared" si="4"/>
        <v>18.347899999999999</v>
      </c>
      <c r="M45" s="9">
        <v>116.71889999999999</v>
      </c>
    </row>
    <row r="46" spans="1:13" ht="15.75" hidden="1" x14ac:dyDescent="0.25">
      <c r="A46" s="16" t="s">
        <v>10</v>
      </c>
      <c r="B46" s="17" t="s">
        <v>98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9" t="s">
        <v>99</v>
      </c>
      <c r="B47" s="20" t="s">
        <v>100</v>
      </c>
      <c r="C47" s="21" t="s">
        <v>81</v>
      </c>
      <c r="D47" s="22" t="s">
        <v>101</v>
      </c>
      <c r="E47" s="22">
        <v>366</v>
      </c>
      <c r="F47" s="23">
        <v>267.72000000000003</v>
      </c>
      <c r="G47" s="24">
        <f t="shared" si="0"/>
        <v>1.6682362863410838</v>
      </c>
      <c r="H47" s="23">
        <f t="shared" si="1"/>
        <v>163463</v>
      </c>
      <c r="I47" s="23">
        <f t="shared" si="2"/>
        <v>163463</v>
      </c>
      <c r="J47" s="4">
        <v>163.46299999999999</v>
      </c>
      <c r="K47" s="8">
        <f t="shared" si="3"/>
        <v>4.22</v>
      </c>
      <c r="L47" s="8">
        <f t="shared" si="4"/>
        <v>25.698</v>
      </c>
      <c r="M47" s="9">
        <v>163.46299999999999</v>
      </c>
    </row>
    <row r="48" spans="1:13" ht="15" hidden="1" x14ac:dyDescent="0.2">
      <c r="A48" s="19" t="s">
        <v>102</v>
      </c>
      <c r="B48" s="20" t="s">
        <v>94</v>
      </c>
      <c r="C48" s="21" t="s">
        <v>33</v>
      </c>
      <c r="D48" s="22" t="s">
        <v>33</v>
      </c>
      <c r="E48" s="22"/>
      <c r="F48" s="25" t="s">
        <v>33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6" t="s">
        <v>11</v>
      </c>
      <c r="B49" s="17" t="s">
        <v>103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6" t="s">
        <v>104</v>
      </c>
      <c r="B50" s="17" t="s">
        <v>105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6" t="s">
        <v>106</v>
      </c>
      <c r="B51" s="17" t="s">
        <v>107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9" t="s">
        <v>108</v>
      </c>
      <c r="B52" s="20" t="s">
        <v>109</v>
      </c>
      <c r="C52" s="21" t="s">
        <v>33</v>
      </c>
      <c r="D52" s="22" t="s">
        <v>33</v>
      </c>
      <c r="E52" s="22">
        <v>1</v>
      </c>
      <c r="F52" s="25" t="s">
        <v>33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9" t="s">
        <v>110</v>
      </c>
      <c r="B53" s="20" t="s">
        <v>111</v>
      </c>
      <c r="C53" s="21" t="s">
        <v>33</v>
      </c>
      <c r="D53" s="22" t="s">
        <v>33</v>
      </c>
      <c r="E53" s="22">
        <v>1</v>
      </c>
      <c r="F53" s="25" t="s">
        <v>33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9" t="s">
        <v>112</v>
      </c>
      <c r="B54" s="20" t="s">
        <v>113</v>
      </c>
      <c r="C54" s="21" t="s">
        <v>33</v>
      </c>
      <c r="D54" s="22" t="s">
        <v>33</v>
      </c>
      <c r="E54" s="22">
        <v>1</v>
      </c>
      <c r="F54" s="25" t="s">
        <v>33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9" t="s">
        <v>114</v>
      </c>
      <c r="B55" s="20" t="s">
        <v>115</v>
      </c>
      <c r="C55" s="21" t="s">
        <v>33</v>
      </c>
      <c r="D55" s="22" t="s">
        <v>33</v>
      </c>
      <c r="E55" s="22">
        <v>1</v>
      </c>
      <c r="F55" s="25" t="s">
        <v>33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6" t="s">
        <v>116</v>
      </c>
      <c r="B56" s="17" t="s">
        <v>117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x14ac:dyDescent="0.2">
      <c r="A57" s="19" t="s">
        <v>118</v>
      </c>
      <c r="B57" s="20" t="s">
        <v>119</v>
      </c>
      <c r="C57" s="21" t="s">
        <v>33</v>
      </c>
      <c r="D57" s="22" t="s">
        <v>33</v>
      </c>
      <c r="E57" s="22">
        <v>1</v>
      </c>
      <c r="F57" s="25">
        <v>739.55</v>
      </c>
      <c r="G57" s="24">
        <f t="shared" si="0"/>
        <v>139.82976134135623</v>
      </c>
      <c r="H57" s="23">
        <f t="shared" si="1"/>
        <v>103411.1</v>
      </c>
      <c r="I57" s="23">
        <f t="shared" si="2"/>
        <v>103411.1</v>
      </c>
      <c r="J57" s="4">
        <v>103.4111</v>
      </c>
      <c r="K57" s="8">
        <f t="shared" si="3"/>
        <v>2.67</v>
      </c>
      <c r="L57" s="8">
        <f t="shared" si="4"/>
        <v>16.2591</v>
      </c>
      <c r="M57" s="9">
        <v>103.4111</v>
      </c>
    </row>
    <row r="58" spans="1:13" ht="30" hidden="1" x14ac:dyDescent="0.2">
      <c r="A58" s="19" t="s">
        <v>120</v>
      </c>
      <c r="B58" s="20" t="s">
        <v>121</v>
      </c>
      <c r="C58" s="21" t="s">
        <v>33</v>
      </c>
      <c r="D58" s="22" t="s">
        <v>33</v>
      </c>
      <c r="E58" s="22">
        <v>1</v>
      </c>
      <c r="F58" s="25" t="s">
        <v>33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9" t="s">
        <v>122</v>
      </c>
      <c r="B59" s="20" t="s">
        <v>123</v>
      </c>
      <c r="C59" s="21" t="s">
        <v>33</v>
      </c>
      <c r="D59" s="22" t="s">
        <v>33</v>
      </c>
      <c r="E59" s="22">
        <v>1</v>
      </c>
      <c r="F59" s="25" t="s">
        <v>33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x14ac:dyDescent="0.2">
      <c r="A60" s="19" t="s">
        <v>124</v>
      </c>
      <c r="B60" s="20" t="s">
        <v>125</v>
      </c>
      <c r="C60" s="21" t="s">
        <v>33</v>
      </c>
      <c r="D60" s="22" t="s">
        <v>19</v>
      </c>
      <c r="E60" s="22">
        <v>1</v>
      </c>
      <c r="F60" s="23">
        <v>337.9</v>
      </c>
      <c r="G60" s="24">
        <f t="shared" si="0"/>
        <v>127.696951760876</v>
      </c>
      <c r="H60" s="23">
        <f t="shared" si="1"/>
        <v>43148.800000000003</v>
      </c>
      <c r="I60" s="23">
        <f t="shared" si="2"/>
        <v>43148.800000000003</v>
      </c>
      <c r="J60" s="4">
        <v>43.148800000000001</v>
      </c>
      <c r="K60" s="8">
        <f t="shared" si="3"/>
        <v>1.1140000000000001</v>
      </c>
      <c r="L60" s="8">
        <f t="shared" si="4"/>
        <v>6.7838000000000003</v>
      </c>
      <c r="M60" s="9">
        <v>43.148800000000001</v>
      </c>
    </row>
    <row r="61" spans="1:13" ht="15" hidden="1" x14ac:dyDescent="0.2">
      <c r="A61" s="19" t="s">
        <v>126</v>
      </c>
      <c r="B61" s="20" t="s">
        <v>127</v>
      </c>
      <c r="C61" s="21" t="s">
        <v>33</v>
      </c>
      <c r="D61" s="22" t="s">
        <v>33</v>
      </c>
      <c r="E61" s="22">
        <v>1</v>
      </c>
      <c r="F61" s="25" t="s">
        <v>33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9" t="s">
        <v>128</v>
      </c>
      <c r="B62" s="20" t="s">
        <v>129</v>
      </c>
      <c r="C62" s="21" t="s">
        <v>33</v>
      </c>
      <c r="D62" s="22" t="s">
        <v>33</v>
      </c>
      <c r="E62" s="22">
        <v>1</v>
      </c>
      <c r="F62" s="25" t="s">
        <v>33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9" t="s">
        <v>130</v>
      </c>
      <c r="B63" s="20" t="s">
        <v>131</v>
      </c>
      <c r="C63" s="21" t="s">
        <v>33</v>
      </c>
      <c r="D63" s="22" t="s">
        <v>33</v>
      </c>
      <c r="E63" s="22">
        <v>1</v>
      </c>
      <c r="F63" s="25" t="s">
        <v>33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9" t="s">
        <v>132</v>
      </c>
      <c r="B64" s="20" t="s">
        <v>133</v>
      </c>
      <c r="C64" s="21" t="s">
        <v>33</v>
      </c>
      <c r="D64" s="22" t="s">
        <v>33</v>
      </c>
      <c r="E64" s="22">
        <v>1</v>
      </c>
      <c r="F64" s="25" t="s">
        <v>33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9" t="s">
        <v>134</v>
      </c>
      <c r="B65" s="20" t="s">
        <v>135</v>
      </c>
      <c r="C65" s="21" t="s">
        <v>33</v>
      </c>
      <c r="D65" s="22" t="s">
        <v>33</v>
      </c>
      <c r="E65" s="22">
        <v>1</v>
      </c>
      <c r="F65" s="25" t="s">
        <v>33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9" t="s">
        <v>136</v>
      </c>
      <c r="B66" s="20" t="s">
        <v>137</v>
      </c>
      <c r="C66" s="21" t="s">
        <v>33</v>
      </c>
      <c r="D66" s="22" t="s">
        <v>33</v>
      </c>
      <c r="E66" s="22">
        <v>1</v>
      </c>
      <c r="F66" s="25" t="s">
        <v>33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6" t="s">
        <v>138</v>
      </c>
      <c r="B67" s="17" t="s">
        <v>139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9" t="s">
        <v>140</v>
      </c>
      <c r="B68" s="20" t="s">
        <v>141</v>
      </c>
      <c r="C68" s="21" t="s">
        <v>33</v>
      </c>
      <c r="D68" s="22" t="s">
        <v>33</v>
      </c>
      <c r="E68" s="22">
        <v>1</v>
      </c>
      <c r="F68" s="25" t="s">
        <v>33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9" t="s">
        <v>142</v>
      </c>
      <c r="B69" s="20" t="s">
        <v>143</v>
      </c>
      <c r="C69" s="21" t="s">
        <v>33</v>
      </c>
      <c r="D69" s="22" t="s">
        <v>33</v>
      </c>
      <c r="E69" s="22">
        <v>1</v>
      </c>
      <c r="F69" s="25" t="s">
        <v>33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9" t="s">
        <v>144</v>
      </c>
      <c r="B70" s="20" t="s">
        <v>145</v>
      </c>
      <c r="C70" s="21" t="s">
        <v>33</v>
      </c>
      <c r="D70" s="22" t="s">
        <v>33</v>
      </c>
      <c r="E70" s="22">
        <v>1</v>
      </c>
      <c r="F70" s="25" t="s">
        <v>33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6" t="s">
        <v>146</v>
      </c>
      <c r="B71" s="17" t="s">
        <v>147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9" t="s">
        <v>148</v>
      </c>
      <c r="B72" s="20" t="s">
        <v>149</v>
      </c>
      <c r="C72" s="21" t="s">
        <v>33</v>
      </c>
      <c r="D72" s="22" t="s">
        <v>33</v>
      </c>
      <c r="E72" s="22">
        <v>1</v>
      </c>
      <c r="F72" s="25" t="s">
        <v>33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9" t="s">
        <v>150</v>
      </c>
      <c r="B73" s="20" t="s">
        <v>151</v>
      </c>
      <c r="C73" s="21" t="s">
        <v>33</v>
      </c>
      <c r="D73" s="22" t="s">
        <v>33</v>
      </c>
      <c r="E73" s="22">
        <v>1</v>
      </c>
      <c r="F73" s="25" t="s">
        <v>33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9" t="s">
        <v>152</v>
      </c>
      <c r="B74" s="20" t="s">
        <v>153</v>
      </c>
      <c r="C74" s="21" t="s">
        <v>33</v>
      </c>
      <c r="D74" s="22" t="s">
        <v>33</v>
      </c>
      <c r="E74" s="22">
        <v>1</v>
      </c>
      <c r="F74" s="25" t="s">
        <v>33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9" t="s">
        <v>154</v>
      </c>
      <c r="B75" s="20" t="s">
        <v>155</v>
      </c>
      <c r="C75" s="21" t="s">
        <v>33</v>
      </c>
      <c r="D75" s="22" t="s">
        <v>33</v>
      </c>
      <c r="E75" s="22">
        <v>1</v>
      </c>
      <c r="F75" s="25" t="s">
        <v>33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9" t="s">
        <v>156</v>
      </c>
      <c r="B76" s="20" t="s">
        <v>157</v>
      </c>
      <c r="C76" s="21" t="s">
        <v>33</v>
      </c>
      <c r="D76" s="22" t="s">
        <v>33</v>
      </c>
      <c r="E76" s="22">
        <v>1</v>
      </c>
      <c r="F76" s="25" t="s">
        <v>33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9" t="s">
        <v>158</v>
      </c>
      <c r="B77" s="20" t="s">
        <v>159</v>
      </c>
      <c r="C77" s="21" t="s">
        <v>33</v>
      </c>
      <c r="D77" s="22" t="s">
        <v>33</v>
      </c>
      <c r="E77" s="22">
        <v>1</v>
      </c>
      <c r="F77" s="25" t="s">
        <v>33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9" t="s">
        <v>160</v>
      </c>
      <c r="B78" s="20" t="s">
        <v>161</v>
      </c>
      <c r="C78" s="21" t="s">
        <v>33</v>
      </c>
      <c r="D78" s="22" t="s">
        <v>33</v>
      </c>
      <c r="E78" s="22">
        <v>1</v>
      </c>
      <c r="F78" s="25" t="s">
        <v>33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9" t="s">
        <v>162</v>
      </c>
      <c r="B79" s="20" t="s">
        <v>163</v>
      </c>
      <c r="C79" s="21" t="s">
        <v>33</v>
      </c>
      <c r="D79" s="22" t="s">
        <v>33</v>
      </c>
      <c r="E79" s="22">
        <v>1</v>
      </c>
      <c r="F79" s="25" t="s">
        <v>33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9" t="s">
        <v>164</v>
      </c>
      <c r="B80" s="20" t="s">
        <v>165</v>
      </c>
      <c r="C80" s="21" t="s">
        <v>33</v>
      </c>
      <c r="D80" s="22" t="s">
        <v>33</v>
      </c>
      <c r="E80" s="22">
        <v>1</v>
      </c>
      <c r="F80" s="25" t="s">
        <v>33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6" t="s">
        <v>166</v>
      </c>
      <c r="B81" s="17" t="s">
        <v>167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9" t="s">
        <v>168</v>
      </c>
      <c r="B82" s="20" t="s">
        <v>169</v>
      </c>
      <c r="C82" s="21" t="s">
        <v>33</v>
      </c>
      <c r="D82" s="22" t="s">
        <v>41</v>
      </c>
      <c r="E82" s="22">
        <v>1</v>
      </c>
      <c r="F82" s="23">
        <v>31</v>
      </c>
      <c r="G82" s="24">
        <f t="shared" si="5"/>
        <v>1199.258064516129</v>
      </c>
      <c r="H82" s="23">
        <f t="shared" si="6"/>
        <v>37177</v>
      </c>
      <c r="I82" s="23">
        <f t="shared" si="7"/>
        <v>37177</v>
      </c>
      <c r="J82" s="4">
        <v>37.177</v>
      </c>
      <c r="K82" s="8">
        <f t="shared" si="8"/>
        <v>0.96</v>
      </c>
      <c r="L82" s="8">
        <f t="shared" si="9"/>
        <v>5.8460000000000001</v>
      </c>
      <c r="M82" s="9">
        <v>37.177</v>
      </c>
    </row>
    <row r="83" spans="1:13" ht="30" hidden="1" x14ac:dyDescent="0.2">
      <c r="A83" s="19" t="s">
        <v>170</v>
      </c>
      <c r="B83" s="20" t="s">
        <v>171</v>
      </c>
      <c r="C83" s="21" t="s">
        <v>33</v>
      </c>
      <c r="D83" s="22" t="s">
        <v>33</v>
      </c>
      <c r="E83" s="22">
        <v>1</v>
      </c>
      <c r="F83" s="25" t="s">
        <v>33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customHeight="1" x14ac:dyDescent="0.2">
      <c r="A84" s="19" t="s">
        <v>172</v>
      </c>
      <c r="B84" s="20" t="s">
        <v>173</v>
      </c>
      <c r="C84" s="21" t="s">
        <v>33</v>
      </c>
      <c r="D84" s="22" t="s">
        <v>41</v>
      </c>
      <c r="E84" s="22">
        <v>1</v>
      </c>
      <c r="F84" s="23">
        <v>31</v>
      </c>
      <c r="G84" s="24">
        <f t="shared" si="5"/>
        <v>1199.258064516129</v>
      </c>
      <c r="H84" s="23">
        <f t="shared" si="6"/>
        <v>37177</v>
      </c>
      <c r="I84" s="23">
        <f t="shared" si="7"/>
        <v>37177</v>
      </c>
      <c r="J84" s="4">
        <v>37.177</v>
      </c>
      <c r="K84" s="8">
        <f t="shared" si="8"/>
        <v>0.96</v>
      </c>
      <c r="L84" s="8">
        <f t="shared" si="9"/>
        <v>5.8460000000000001</v>
      </c>
      <c r="M84" s="9">
        <v>37.177</v>
      </c>
    </row>
    <row r="85" spans="1:13" ht="15" hidden="1" x14ac:dyDescent="0.2">
      <c r="A85" s="19" t="s">
        <v>174</v>
      </c>
      <c r="B85" s="20" t="s">
        <v>175</v>
      </c>
      <c r="C85" s="21" t="s">
        <v>33</v>
      </c>
      <c r="D85" s="22" t="s">
        <v>33</v>
      </c>
      <c r="E85" s="22">
        <v>1</v>
      </c>
      <c r="F85" s="25" t="s">
        <v>33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9" t="s">
        <v>176</v>
      </c>
      <c r="B86" s="20" t="s">
        <v>177</v>
      </c>
      <c r="C86" s="21" t="s">
        <v>33</v>
      </c>
      <c r="D86" s="22" t="s">
        <v>33</v>
      </c>
      <c r="E86" s="22">
        <v>1</v>
      </c>
      <c r="F86" s="25" t="s">
        <v>33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6" t="s">
        <v>178</v>
      </c>
      <c r="B87" s="17" t="s">
        <v>179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9" t="s">
        <v>180</v>
      </c>
      <c r="B88" s="20" t="s">
        <v>181</v>
      </c>
      <c r="C88" s="21" t="s">
        <v>33</v>
      </c>
      <c r="D88" s="22" t="s">
        <v>33</v>
      </c>
      <c r="E88" s="22">
        <v>1</v>
      </c>
      <c r="F88" s="25" t="s">
        <v>33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9" t="s">
        <v>182</v>
      </c>
      <c r="B89" s="20" t="s">
        <v>183</v>
      </c>
      <c r="C89" s="21" t="s">
        <v>33</v>
      </c>
      <c r="D89" s="22" t="s">
        <v>33</v>
      </c>
      <c r="E89" s="22">
        <v>1</v>
      </c>
      <c r="F89" s="25" t="s">
        <v>33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9" t="s">
        <v>184</v>
      </c>
      <c r="B90" s="20" t="s">
        <v>185</v>
      </c>
      <c r="C90" s="21" t="s">
        <v>33</v>
      </c>
      <c r="D90" s="22" t="s">
        <v>33</v>
      </c>
      <c r="E90" s="22">
        <v>1</v>
      </c>
      <c r="F90" s="25" t="s">
        <v>33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9" t="s">
        <v>186</v>
      </c>
      <c r="B91" s="20" t="s">
        <v>187</v>
      </c>
      <c r="C91" s="21" t="s">
        <v>33</v>
      </c>
      <c r="D91" s="22" t="s">
        <v>33</v>
      </c>
      <c r="E91" s="22">
        <v>1</v>
      </c>
      <c r="F91" s="25" t="s">
        <v>33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9" t="s">
        <v>188</v>
      </c>
      <c r="B92" s="20" t="s">
        <v>189</v>
      </c>
      <c r="C92" s="21" t="s">
        <v>33</v>
      </c>
      <c r="D92" s="22" t="s">
        <v>33</v>
      </c>
      <c r="E92" s="22">
        <v>1</v>
      </c>
      <c r="F92" s="25" t="s">
        <v>33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9" t="s">
        <v>190</v>
      </c>
      <c r="B93" s="20" t="s">
        <v>191</v>
      </c>
      <c r="C93" s="21" t="s">
        <v>33</v>
      </c>
      <c r="D93" s="22" t="s">
        <v>33</v>
      </c>
      <c r="E93" s="22">
        <v>1</v>
      </c>
      <c r="F93" s="25" t="s">
        <v>33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9" t="s">
        <v>192</v>
      </c>
      <c r="B94" s="20" t="s">
        <v>193</v>
      </c>
      <c r="C94" s="21" t="s">
        <v>33</v>
      </c>
      <c r="D94" s="22" t="s">
        <v>194</v>
      </c>
      <c r="E94" s="22">
        <v>1</v>
      </c>
      <c r="F94" s="23">
        <v>6</v>
      </c>
      <c r="G94" s="24">
        <f t="shared" si="5"/>
        <v>3438.45</v>
      </c>
      <c r="H94" s="23">
        <f t="shared" si="6"/>
        <v>20630.7</v>
      </c>
      <c r="I94" s="23">
        <f t="shared" si="7"/>
        <v>20630.7</v>
      </c>
      <c r="J94" s="4">
        <v>20.630700000000001</v>
      </c>
      <c r="K94" s="8">
        <f t="shared" si="8"/>
        <v>0.53300000000000003</v>
      </c>
      <c r="L94" s="8">
        <f t="shared" si="9"/>
        <v>3.2456999999999998</v>
      </c>
      <c r="M94" s="9">
        <v>20.630700000000001</v>
      </c>
    </row>
    <row r="95" spans="1:13" ht="15" hidden="1" x14ac:dyDescent="0.2">
      <c r="A95" s="19" t="s">
        <v>195</v>
      </c>
      <c r="B95" s="20" t="s">
        <v>196</v>
      </c>
      <c r="C95" s="21" t="s">
        <v>33</v>
      </c>
      <c r="D95" s="22" t="s">
        <v>33</v>
      </c>
      <c r="E95" s="22">
        <v>1</v>
      </c>
      <c r="F95" s="25" t="s">
        <v>33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x14ac:dyDescent="0.2">
      <c r="A96" s="19" t="s">
        <v>197</v>
      </c>
      <c r="B96" s="20" t="s">
        <v>198</v>
      </c>
      <c r="C96" s="21" t="s">
        <v>33</v>
      </c>
      <c r="D96" s="22" t="s">
        <v>19</v>
      </c>
      <c r="E96" s="22">
        <v>1</v>
      </c>
      <c r="F96" s="23">
        <v>1510</v>
      </c>
      <c r="G96" s="24">
        <f t="shared" si="5"/>
        <v>27.365298013245031</v>
      </c>
      <c r="H96" s="23">
        <f t="shared" si="6"/>
        <v>41321.599999999999</v>
      </c>
      <c r="I96" s="23">
        <f t="shared" si="7"/>
        <v>41321.599999999999</v>
      </c>
      <c r="J96" s="4">
        <v>41.321599999999997</v>
      </c>
      <c r="K96" s="8">
        <f t="shared" si="8"/>
        <v>1.0669999999999999</v>
      </c>
      <c r="L96" s="8">
        <f t="shared" si="9"/>
        <v>6.4976000000000003</v>
      </c>
      <c r="M96" s="9">
        <v>41.321599999999997</v>
      </c>
    </row>
    <row r="97" spans="1:13" ht="30" hidden="1" x14ac:dyDescent="0.2">
      <c r="A97" s="19" t="s">
        <v>199</v>
      </c>
      <c r="B97" s="20" t="s">
        <v>200</v>
      </c>
      <c r="C97" s="21" t="s">
        <v>33</v>
      </c>
      <c r="D97" s="22" t="s">
        <v>33</v>
      </c>
      <c r="E97" s="22">
        <v>1</v>
      </c>
      <c r="F97" s="25" t="s">
        <v>33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9" t="s">
        <v>201</v>
      </c>
      <c r="B98" s="20" t="s">
        <v>202</v>
      </c>
      <c r="C98" s="21" t="s">
        <v>33</v>
      </c>
      <c r="D98" s="22" t="s">
        <v>33</v>
      </c>
      <c r="E98" s="22">
        <v>1</v>
      </c>
      <c r="F98" s="25" t="s">
        <v>33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9" t="s">
        <v>203</v>
      </c>
      <c r="B99" s="20" t="s">
        <v>204</v>
      </c>
      <c r="C99" s="21" t="s">
        <v>33</v>
      </c>
      <c r="D99" s="22" t="s">
        <v>33</v>
      </c>
      <c r="E99" s="22">
        <v>1</v>
      </c>
      <c r="F99" s="25" t="s">
        <v>33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9" t="s">
        <v>205</v>
      </c>
      <c r="B100" s="20" t="s">
        <v>206</v>
      </c>
      <c r="C100" s="21" t="s">
        <v>33</v>
      </c>
      <c r="D100" s="22" t="s">
        <v>33</v>
      </c>
      <c r="E100" s="22">
        <v>1</v>
      </c>
      <c r="F100" s="25" t="s">
        <v>33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9" t="s">
        <v>207</v>
      </c>
      <c r="B101" s="20" t="s">
        <v>208</v>
      </c>
      <c r="C101" s="21" t="s">
        <v>33</v>
      </c>
      <c r="D101" s="22" t="s">
        <v>33</v>
      </c>
      <c r="E101" s="22">
        <v>1</v>
      </c>
      <c r="F101" s="25" t="s">
        <v>33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6" t="s">
        <v>209</v>
      </c>
      <c r="B102" s="17" t="s">
        <v>210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9" t="s">
        <v>211</v>
      </c>
      <c r="B103" s="20" t="s">
        <v>212</v>
      </c>
      <c r="C103" s="21" t="s">
        <v>33</v>
      </c>
      <c r="D103" s="22" t="s">
        <v>33</v>
      </c>
      <c r="E103" s="22">
        <v>1</v>
      </c>
      <c r="F103" s="25" t="s">
        <v>33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9" t="s">
        <v>213</v>
      </c>
      <c r="B104" s="20" t="s">
        <v>214</v>
      </c>
      <c r="C104" s="21" t="s">
        <v>33</v>
      </c>
      <c r="D104" s="22" t="s">
        <v>33</v>
      </c>
      <c r="E104" s="22">
        <v>1</v>
      </c>
      <c r="F104" s="25" t="s">
        <v>33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9" t="s">
        <v>215</v>
      </c>
      <c r="B105" s="20" t="s">
        <v>216</v>
      </c>
      <c r="C105" s="21" t="s">
        <v>33</v>
      </c>
      <c r="D105" s="22" t="s">
        <v>33</v>
      </c>
      <c r="E105" s="22">
        <v>1</v>
      </c>
      <c r="F105" s="25" t="s">
        <v>33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9" t="s">
        <v>217</v>
      </c>
      <c r="B106" s="20" t="s">
        <v>218</v>
      </c>
      <c r="C106" s="21" t="s">
        <v>33</v>
      </c>
      <c r="D106" s="22" t="s">
        <v>33</v>
      </c>
      <c r="E106" s="22">
        <v>1</v>
      </c>
      <c r="F106" s="25" t="s">
        <v>33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6" t="s">
        <v>219</v>
      </c>
      <c r="B107" s="17" t="s">
        <v>94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9" t="s">
        <v>220</v>
      </c>
      <c r="B108" s="20" t="s">
        <v>221</v>
      </c>
      <c r="C108" s="21" t="s">
        <v>33</v>
      </c>
      <c r="D108" s="22" t="s">
        <v>33</v>
      </c>
      <c r="E108" s="22">
        <v>1</v>
      </c>
      <c r="F108" s="23">
        <v>3822</v>
      </c>
      <c r="G108" s="24">
        <f t="shared" si="5"/>
        <v>95.902302459445323</v>
      </c>
      <c r="H108" s="23">
        <f t="shared" si="6"/>
        <v>366538.60000000003</v>
      </c>
      <c r="I108" s="23">
        <f t="shared" si="7"/>
        <v>366538.60000000003</v>
      </c>
      <c r="J108" s="4">
        <v>366.53860000000003</v>
      </c>
      <c r="K108" s="8">
        <f t="shared" si="8"/>
        <v>9.4629999999999992</v>
      </c>
      <c r="L108" s="8">
        <f t="shared" si="9"/>
        <v>57.625600000000006</v>
      </c>
      <c r="M108" s="9">
        <v>366.53860000000003</v>
      </c>
    </row>
    <row r="109" spans="1:13" ht="15" hidden="1" x14ac:dyDescent="0.2">
      <c r="A109" s="19" t="s">
        <v>222</v>
      </c>
      <c r="B109" s="20" t="s">
        <v>223</v>
      </c>
      <c r="C109" s="21" t="s">
        <v>33</v>
      </c>
      <c r="D109" s="22" t="s">
        <v>33</v>
      </c>
      <c r="E109" s="22">
        <v>1</v>
      </c>
      <c r="F109" s="25" t="s">
        <v>33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x14ac:dyDescent="0.2">
      <c r="A110" s="19" t="s">
        <v>224</v>
      </c>
      <c r="B110" s="20" t="s">
        <v>225</v>
      </c>
      <c r="C110" s="21" t="s">
        <v>33</v>
      </c>
      <c r="D110" s="22" t="s">
        <v>19</v>
      </c>
      <c r="E110" s="22">
        <v>1</v>
      </c>
      <c r="F110" s="23">
        <v>1661</v>
      </c>
      <c r="G110" s="24">
        <f t="shared" si="5"/>
        <v>43.815954244431069</v>
      </c>
      <c r="H110" s="23">
        <f t="shared" si="6"/>
        <v>72778.3</v>
      </c>
      <c r="I110" s="23">
        <f t="shared" si="7"/>
        <v>72778.3</v>
      </c>
      <c r="J110" s="4">
        <v>72.778300000000002</v>
      </c>
      <c r="K110" s="8">
        <f t="shared" si="8"/>
        <v>1.879</v>
      </c>
      <c r="L110" s="8">
        <f t="shared" si="9"/>
        <v>11.442299999999999</v>
      </c>
      <c r="M110" s="9">
        <v>72.778300000000002</v>
      </c>
    </row>
    <row r="111" spans="1:13" ht="30" hidden="1" x14ac:dyDescent="0.2">
      <c r="A111" s="19" t="s">
        <v>226</v>
      </c>
      <c r="B111" s="20" t="s">
        <v>227</v>
      </c>
      <c r="C111" s="21" t="s">
        <v>33</v>
      </c>
      <c r="D111" s="22" t="s">
        <v>33</v>
      </c>
      <c r="E111" s="22">
        <v>1</v>
      </c>
      <c r="F111" s="25" t="s">
        <v>33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6" t="s">
        <v>12</v>
      </c>
      <c r="B112" s="17" t="s">
        <v>228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6" t="s">
        <v>229</v>
      </c>
      <c r="B113" s="17" t="s">
        <v>230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9" t="s">
        <v>231</v>
      </c>
      <c r="B114" s="20" t="s">
        <v>232</v>
      </c>
      <c r="C114" s="21" t="s">
        <v>33</v>
      </c>
      <c r="D114" s="22" t="s">
        <v>33</v>
      </c>
      <c r="E114" s="22">
        <v>1</v>
      </c>
      <c r="F114" s="25" t="s">
        <v>33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9" t="s">
        <v>233</v>
      </c>
      <c r="B115" s="20" t="s">
        <v>234</v>
      </c>
      <c r="C115" s="21" t="s">
        <v>33</v>
      </c>
      <c r="D115" s="22" t="s">
        <v>33</v>
      </c>
      <c r="E115" s="22">
        <v>1</v>
      </c>
      <c r="F115" s="25" t="s">
        <v>33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9" t="s">
        <v>235</v>
      </c>
      <c r="B116" s="20" t="s">
        <v>236</v>
      </c>
      <c r="C116" s="21" t="s">
        <v>33</v>
      </c>
      <c r="D116" s="22" t="s">
        <v>33</v>
      </c>
      <c r="E116" s="22">
        <v>1</v>
      </c>
      <c r="F116" s="25" t="s">
        <v>33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9" t="s">
        <v>237</v>
      </c>
      <c r="B117" s="20" t="s">
        <v>238</v>
      </c>
      <c r="C117" s="21" t="s">
        <v>33</v>
      </c>
      <c r="D117" s="22" t="s">
        <v>33</v>
      </c>
      <c r="E117" s="22">
        <v>1</v>
      </c>
      <c r="F117" s="25" t="s">
        <v>33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9" t="s">
        <v>239</v>
      </c>
      <c r="B118" s="20" t="s">
        <v>240</v>
      </c>
      <c r="C118" s="21" t="s">
        <v>33</v>
      </c>
      <c r="D118" s="22" t="s">
        <v>19</v>
      </c>
      <c r="E118" s="22">
        <v>1</v>
      </c>
      <c r="F118" s="23">
        <v>13138.8</v>
      </c>
      <c r="G118" s="24">
        <f t="shared" si="5"/>
        <v>13.206017292294581</v>
      </c>
      <c r="H118" s="23">
        <f t="shared" si="6"/>
        <v>173511.22000000003</v>
      </c>
      <c r="I118" s="23">
        <f t="shared" si="7"/>
        <v>173511.22000000003</v>
      </c>
      <c r="J118" s="4">
        <v>173.51122000000004</v>
      </c>
      <c r="K118" s="8">
        <f t="shared" si="8"/>
        <v>4.4800000000000004</v>
      </c>
      <c r="L118" s="8">
        <f>ROUND($L$9*K118,2)/100-0.00593</f>
        <v>27.275370000000002</v>
      </c>
      <c r="M118" s="9">
        <v>173.51122000000004</v>
      </c>
    </row>
    <row r="119" spans="1:13" ht="15" hidden="1" x14ac:dyDescent="0.2">
      <c r="A119" s="19" t="s">
        <v>241</v>
      </c>
      <c r="B119" s="20" t="s">
        <v>242</v>
      </c>
      <c r="C119" s="21" t="s">
        <v>33</v>
      </c>
      <c r="D119" s="22" t="s">
        <v>33</v>
      </c>
      <c r="E119" s="22">
        <v>1</v>
      </c>
      <c r="F119" s="25" t="s">
        <v>33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9" t="s">
        <v>243</v>
      </c>
      <c r="B120" s="20" t="s">
        <v>244</v>
      </c>
      <c r="C120" s="21" t="s">
        <v>33</v>
      </c>
      <c r="D120" s="22" t="s">
        <v>33</v>
      </c>
      <c r="E120" s="22">
        <v>1</v>
      </c>
      <c r="F120" s="25" t="s">
        <v>33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9" t="s">
        <v>245</v>
      </c>
      <c r="B121" s="20" t="s">
        <v>246</v>
      </c>
      <c r="C121" s="21" t="s">
        <v>33</v>
      </c>
      <c r="D121" s="22" t="s">
        <v>33</v>
      </c>
      <c r="E121" s="22">
        <v>1</v>
      </c>
      <c r="F121" s="25" t="s">
        <v>33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9" t="s">
        <v>247</v>
      </c>
      <c r="B122" s="20" t="s">
        <v>248</v>
      </c>
      <c r="C122" s="21" t="s">
        <v>33</v>
      </c>
      <c r="D122" s="22" t="s">
        <v>33</v>
      </c>
      <c r="E122" s="22">
        <v>1</v>
      </c>
      <c r="F122" s="25" t="s">
        <v>33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9" t="s">
        <v>249</v>
      </c>
      <c r="B123" s="20" t="s">
        <v>250</v>
      </c>
      <c r="C123" s="21" t="s">
        <v>33</v>
      </c>
      <c r="D123" s="22" t="s">
        <v>33</v>
      </c>
      <c r="E123" s="22">
        <v>1</v>
      </c>
      <c r="F123" s="25" t="s">
        <v>33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9" t="s">
        <v>251</v>
      </c>
      <c r="B124" s="20" t="s">
        <v>252</v>
      </c>
      <c r="C124" s="21" t="s">
        <v>33</v>
      </c>
      <c r="D124" s="22" t="s">
        <v>33</v>
      </c>
      <c r="E124" s="22">
        <v>1</v>
      </c>
      <c r="F124" s="25" t="s">
        <v>33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9" t="s">
        <v>253</v>
      </c>
      <c r="B125" s="20" t="s">
        <v>254</v>
      </c>
      <c r="C125" s="21" t="s">
        <v>33</v>
      </c>
      <c r="D125" s="22" t="s">
        <v>33</v>
      </c>
      <c r="E125" s="22">
        <v>1</v>
      </c>
      <c r="F125" s="25" t="s">
        <v>33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9" t="s">
        <v>255</v>
      </c>
      <c r="B126" s="20" t="s">
        <v>256</v>
      </c>
      <c r="C126" s="21" t="s">
        <v>33</v>
      </c>
      <c r="D126" s="22" t="s">
        <v>33</v>
      </c>
      <c r="E126" s="22">
        <v>1</v>
      </c>
      <c r="F126" s="25" t="s">
        <v>33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9" t="s">
        <v>257</v>
      </c>
      <c r="B127" s="20" t="s">
        <v>258</v>
      </c>
      <c r="C127" s="21" t="s">
        <v>33</v>
      </c>
      <c r="D127" s="22" t="s">
        <v>33</v>
      </c>
      <c r="E127" s="22">
        <v>1</v>
      </c>
      <c r="F127" s="25" t="s">
        <v>33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customHeight="1" x14ac:dyDescent="0.2">
      <c r="A128" s="19" t="s">
        <v>259</v>
      </c>
      <c r="B128" s="20" t="s">
        <v>260</v>
      </c>
      <c r="C128" s="21" t="s">
        <v>36</v>
      </c>
      <c r="D128" s="22" t="s">
        <v>194</v>
      </c>
      <c r="E128" s="22">
        <v>1</v>
      </c>
      <c r="F128" s="23">
        <v>285</v>
      </c>
      <c r="G128" s="24">
        <f t="shared" si="5"/>
        <v>44.436140350877196</v>
      </c>
      <c r="H128" s="23">
        <f t="shared" si="6"/>
        <v>12664.300000000001</v>
      </c>
      <c r="I128" s="23">
        <f t="shared" si="7"/>
        <v>12664.300000000001</v>
      </c>
      <c r="J128" s="4">
        <v>12.664300000000001</v>
      </c>
      <c r="K128" s="8">
        <f t="shared" si="8"/>
        <v>0.32700000000000001</v>
      </c>
      <c r="L128" s="8">
        <f t="shared" si="9"/>
        <v>1.9912999999999998</v>
      </c>
      <c r="M128" s="9">
        <v>12.664300000000001</v>
      </c>
    </row>
    <row r="129" spans="1:13" ht="15" customHeight="1" x14ac:dyDescent="0.2">
      <c r="A129" s="19" t="s">
        <v>261</v>
      </c>
      <c r="B129" s="20" t="s">
        <v>262</v>
      </c>
      <c r="C129" s="21" t="s">
        <v>36</v>
      </c>
      <c r="D129" s="22" t="s">
        <v>194</v>
      </c>
      <c r="E129" s="22">
        <v>1</v>
      </c>
      <c r="F129" s="23">
        <v>636</v>
      </c>
      <c r="G129" s="24">
        <f t="shared" si="5"/>
        <v>34.304088050314462</v>
      </c>
      <c r="H129" s="23">
        <f t="shared" si="6"/>
        <v>21817.399999999998</v>
      </c>
      <c r="I129" s="23">
        <f t="shared" si="7"/>
        <v>21817.399999999998</v>
      </c>
      <c r="J129" s="4">
        <v>21.817399999999999</v>
      </c>
      <c r="K129" s="8">
        <f t="shared" si="8"/>
        <v>0.56299999999999994</v>
      </c>
      <c r="L129" s="8">
        <f t="shared" si="9"/>
        <v>3.4283999999999999</v>
      </c>
      <c r="M129" s="9">
        <v>21.817399999999999</v>
      </c>
    </row>
    <row r="130" spans="1:13" ht="30" hidden="1" x14ac:dyDescent="0.2">
      <c r="A130" s="19" t="s">
        <v>263</v>
      </c>
      <c r="B130" s="20" t="s">
        <v>264</v>
      </c>
      <c r="C130" s="21" t="s">
        <v>33</v>
      </c>
      <c r="D130" s="22" t="s">
        <v>33</v>
      </c>
      <c r="E130" s="22">
        <v>1</v>
      </c>
      <c r="F130" s="25" t="s">
        <v>33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9" t="s">
        <v>265</v>
      </c>
      <c r="B131" s="20" t="s">
        <v>266</v>
      </c>
      <c r="C131" s="21" t="s">
        <v>33</v>
      </c>
      <c r="D131" s="22" t="s">
        <v>33</v>
      </c>
      <c r="E131" s="22">
        <v>1</v>
      </c>
      <c r="F131" s="25" t="s">
        <v>33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9" t="s">
        <v>267</v>
      </c>
      <c r="B132" s="20" t="s">
        <v>268</v>
      </c>
      <c r="C132" s="21" t="s">
        <v>33</v>
      </c>
      <c r="D132" s="22" t="s">
        <v>33</v>
      </c>
      <c r="E132" s="22">
        <v>1</v>
      </c>
      <c r="F132" s="25" t="s">
        <v>33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5" customHeight="1" x14ac:dyDescent="0.2">
      <c r="A133" s="19" t="s">
        <v>269</v>
      </c>
      <c r="B133" s="20" t="s">
        <v>270</v>
      </c>
      <c r="C133" s="21" t="s">
        <v>33</v>
      </c>
      <c r="D133" s="22" t="s">
        <v>41</v>
      </c>
      <c r="E133" s="22">
        <v>1</v>
      </c>
      <c r="F133" s="23">
        <v>6</v>
      </c>
      <c r="G133" s="24">
        <f t="shared" si="5"/>
        <v>20296.766666666666</v>
      </c>
      <c r="H133" s="23">
        <f t="shared" si="6"/>
        <v>121780.6</v>
      </c>
      <c r="I133" s="23">
        <f t="shared" si="7"/>
        <v>121780.6</v>
      </c>
      <c r="J133" s="4">
        <v>121.78060000000001</v>
      </c>
      <c r="K133" s="8">
        <f t="shared" si="8"/>
        <v>3.1440000000000001</v>
      </c>
      <c r="L133" s="8">
        <f t="shared" si="9"/>
        <v>19.145599999999998</v>
      </c>
      <c r="M133" s="9">
        <v>121.78060000000001</v>
      </c>
    </row>
    <row r="134" spans="1:13" ht="45" customHeight="1" x14ac:dyDescent="0.2">
      <c r="A134" s="19" t="s">
        <v>271</v>
      </c>
      <c r="B134" s="20" t="s">
        <v>272</v>
      </c>
      <c r="C134" s="21" t="s">
        <v>33</v>
      </c>
      <c r="D134" s="22" t="s">
        <v>194</v>
      </c>
      <c r="E134" s="22">
        <v>1</v>
      </c>
      <c r="F134" s="23">
        <v>6</v>
      </c>
      <c r="G134" s="24">
        <f t="shared" si="5"/>
        <v>9508.9833333333354</v>
      </c>
      <c r="H134" s="23">
        <f t="shared" si="6"/>
        <v>57053.900000000009</v>
      </c>
      <c r="I134" s="23">
        <f t="shared" si="7"/>
        <v>57053.900000000009</v>
      </c>
      <c r="J134" s="4">
        <v>57.053900000000006</v>
      </c>
      <c r="K134" s="8">
        <f t="shared" si="8"/>
        <v>1.4730000000000001</v>
      </c>
      <c r="L134" s="8">
        <f t="shared" si="9"/>
        <v>8.9699000000000009</v>
      </c>
      <c r="M134" s="9">
        <v>57.053900000000006</v>
      </c>
    </row>
    <row r="135" spans="1:13" ht="45" customHeight="1" x14ac:dyDescent="0.2">
      <c r="A135" s="19" t="s">
        <v>273</v>
      </c>
      <c r="B135" s="20" t="s">
        <v>274</v>
      </c>
      <c r="C135" s="21" t="s">
        <v>33</v>
      </c>
      <c r="D135" s="22" t="s">
        <v>194</v>
      </c>
      <c r="E135" s="22">
        <v>1</v>
      </c>
      <c r="F135" s="23">
        <v>6</v>
      </c>
      <c r="G135" s="24">
        <f t="shared" si="5"/>
        <v>14409.316666666668</v>
      </c>
      <c r="H135" s="23">
        <f t="shared" si="6"/>
        <v>86455.9</v>
      </c>
      <c r="I135" s="23">
        <f t="shared" si="7"/>
        <v>86455.9</v>
      </c>
      <c r="J135" s="4">
        <v>86.4559</v>
      </c>
      <c r="K135" s="8">
        <f t="shared" si="8"/>
        <v>2.2320000000000002</v>
      </c>
      <c r="L135" s="8">
        <f t="shared" si="9"/>
        <v>13.591900000000001</v>
      </c>
      <c r="M135" s="9">
        <v>86.4559</v>
      </c>
    </row>
    <row r="136" spans="1:13" ht="60" x14ac:dyDescent="0.2">
      <c r="A136" s="19" t="s">
        <v>275</v>
      </c>
      <c r="B136" s="20" t="s">
        <v>276</v>
      </c>
      <c r="C136" s="21" t="s">
        <v>33</v>
      </c>
      <c r="D136" s="22" t="s">
        <v>41</v>
      </c>
      <c r="E136" s="22">
        <v>1</v>
      </c>
      <c r="F136" s="23">
        <v>6</v>
      </c>
      <c r="G136" s="24">
        <f t="shared" si="5"/>
        <v>2328.5499999999997</v>
      </c>
      <c r="H136" s="23">
        <f t="shared" si="6"/>
        <v>13971.3</v>
      </c>
      <c r="I136" s="23">
        <f t="shared" si="7"/>
        <v>13971.3</v>
      </c>
      <c r="J136" s="4">
        <v>13.971299999999999</v>
      </c>
      <c r="K136" s="8">
        <f t="shared" si="8"/>
        <v>0.36099999999999999</v>
      </c>
      <c r="L136" s="8">
        <f t="shared" si="9"/>
        <v>2.1983000000000001</v>
      </c>
      <c r="M136" s="9">
        <v>13.971299999999999</v>
      </c>
    </row>
    <row r="137" spans="1:13" ht="45" customHeight="1" x14ac:dyDescent="0.2">
      <c r="A137" s="19" t="s">
        <v>277</v>
      </c>
      <c r="B137" s="20" t="s">
        <v>278</v>
      </c>
      <c r="C137" s="21" t="s">
        <v>33</v>
      </c>
      <c r="D137" s="22" t="s">
        <v>41</v>
      </c>
      <c r="E137" s="22">
        <v>1</v>
      </c>
      <c r="F137" s="23">
        <v>6</v>
      </c>
      <c r="G137" s="24">
        <f t="shared" si="5"/>
        <v>7385.0833333333339</v>
      </c>
      <c r="H137" s="23">
        <f t="shared" si="6"/>
        <v>44310.500000000007</v>
      </c>
      <c r="I137" s="23">
        <f t="shared" si="7"/>
        <v>44310.500000000007</v>
      </c>
      <c r="J137" s="4">
        <v>44.310500000000005</v>
      </c>
      <c r="K137" s="8">
        <f t="shared" si="8"/>
        <v>1.1439999999999999</v>
      </c>
      <c r="L137" s="8">
        <f t="shared" si="9"/>
        <v>6.9664999999999999</v>
      </c>
      <c r="M137" s="9">
        <v>44.310500000000005</v>
      </c>
    </row>
    <row r="138" spans="1:13" ht="45" customHeight="1" x14ac:dyDescent="0.2">
      <c r="A138" s="19" t="s">
        <v>279</v>
      </c>
      <c r="B138" s="20" t="s">
        <v>280</v>
      </c>
      <c r="C138" s="21" t="s">
        <v>33</v>
      </c>
      <c r="D138" s="22" t="s">
        <v>41</v>
      </c>
      <c r="E138" s="22">
        <v>1</v>
      </c>
      <c r="F138" s="23">
        <v>6</v>
      </c>
      <c r="G138" s="24">
        <f t="shared" si="5"/>
        <v>8046.1000000000013</v>
      </c>
      <c r="H138" s="23">
        <f t="shared" si="6"/>
        <v>48276.6</v>
      </c>
      <c r="I138" s="23">
        <f t="shared" si="7"/>
        <v>48276.6</v>
      </c>
      <c r="J138" s="4">
        <v>48.276600000000002</v>
      </c>
      <c r="K138" s="8">
        <f t="shared" si="8"/>
        <v>1.246</v>
      </c>
      <c r="L138" s="8">
        <f t="shared" si="9"/>
        <v>7.5876000000000001</v>
      </c>
      <c r="M138" s="9">
        <v>48.276600000000002</v>
      </c>
    </row>
    <row r="139" spans="1:13" ht="15.75" hidden="1" x14ac:dyDescent="0.25">
      <c r="A139" s="16" t="s">
        <v>281</v>
      </c>
      <c r="B139" s="17" t="s">
        <v>94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9" t="s">
        <v>282</v>
      </c>
      <c r="B140" s="20" t="s">
        <v>283</v>
      </c>
      <c r="C140" s="21" t="s">
        <v>33</v>
      </c>
      <c r="D140" s="22" t="s">
        <v>33</v>
      </c>
      <c r="E140" s="22">
        <v>1</v>
      </c>
      <c r="F140" s="25" t="s">
        <v>33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9" t="s">
        <v>284</v>
      </c>
      <c r="B141" s="20" t="s">
        <v>285</v>
      </c>
      <c r="C141" s="21" t="s">
        <v>33</v>
      </c>
      <c r="D141" s="22" t="s">
        <v>33</v>
      </c>
      <c r="E141" s="22">
        <v>1</v>
      </c>
      <c r="F141" s="25" t="s">
        <v>33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9" t="s">
        <v>286</v>
      </c>
      <c r="B142" s="20" t="s">
        <v>287</v>
      </c>
      <c r="C142" s="21" t="s">
        <v>33</v>
      </c>
      <c r="D142" s="22" t="s">
        <v>33</v>
      </c>
      <c r="E142" s="22">
        <v>1</v>
      </c>
      <c r="F142" s="25" t="s">
        <v>33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9" t="s">
        <v>288</v>
      </c>
      <c r="B143" s="20" t="s">
        <v>289</v>
      </c>
      <c r="C143" s="21" t="s">
        <v>81</v>
      </c>
      <c r="D143" s="22" t="s">
        <v>290</v>
      </c>
      <c r="E143" s="22">
        <v>366</v>
      </c>
      <c r="F143" s="23">
        <v>6</v>
      </c>
      <c r="G143" s="24">
        <f t="shared" si="10"/>
        <v>15.746357012750456</v>
      </c>
      <c r="H143" s="23">
        <f t="shared" si="11"/>
        <v>34579</v>
      </c>
      <c r="I143" s="23">
        <f t="shared" si="12"/>
        <v>34579</v>
      </c>
      <c r="J143" s="4">
        <v>34.579000000000001</v>
      </c>
      <c r="K143" s="8">
        <f t="shared" si="13"/>
        <v>0.89300000000000002</v>
      </c>
      <c r="L143" s="8">
        <f t="shared" si="14"/>
        <v>5.4379999999999997</v>
      </c>
      <c r="M143" s="9">
        <v>34.579000000000001</v>
      </c>
    </row>
    <row r="144" spans="1:13" ht="15" customHeight="1" x14ac:dyDescent="0.2">
      <c r="A144" s="19" t="s">
        <v>291</v>
      </c>
      <c r="B144" s="20" t="s">
        <v>292</v>
      </c>
      <c r="C144" s="21" t="s">
        <v>22</v>
      </c>
      <c r="D144" s="22" t="s">
        <v>293</v>
      </c>
      <c r="E144" s="22">
        <v>12</v>
      </c>
      <c r="F144" s="23">
        <v>6</v>
      </c>
      <c r="G144" s="24">
        <f t="shared" si="10"/>
        <v>69.911111111111111</v>
      </c>
      <c r="H144" s="23">
        <f t="shared" si="11"/>
        <v>5033.5999999999995</v>
      </c>
      <c r="I144" s="23">
        <f t="shared" si="12"/>
        <v>5033.5999999999995</v>
      </c>
      <c r="J144" s="4">
        <v>5.0335999999999999</v>
      </c>
      <c r="K144" s="8">
        <f t="shared" si="13"/>
        <v>0.13</v>
      </c>
      <c r="L144" s="8">
        <f t="shared" si="14"/>
        <v>0.79159999999999997</v>
      </c>
      <c r="M144" s="9">
        <v>5.0335999999999999</v>
      </c>
    </row>
    <row r="145" spans="1:13" ht="15" customHeight="1" x14ac:dyDescent="0.2">
      <c r="A145" s="19" t="s">
        <v>294</v>
      </c>
      <c r="B145" s="20" t="s">
        <v>295</v>
      </c>
      <c r="C145" s="21" t="s">
        <v>36</v>
      </c>
      <c r="D145" s="22" t="s">
        <v>296</v>
      </c>
      <c r="E145" s="22">
        <v>1</v>
      </c>
      <c r="F145" s="23">
        <v>205.2</v>
      </c>
      <c r="G145" s="24">
        <f t="shared" si="10"/>
        <v>231.98879142300194</v>
      </c>
      <c r="H145" s="23">
        <f t="shared" si="11"/>
        <v>47604.1</v>
      </c>
      <c r="I145" s="23">
        <f t="shared" si="12"/>
        <v>47604.1</v>
      </c>
      <c r="J145" s="4">
        <v>47.604099999999995</v>
      </c>
      <c r="K145" s="8">
        <f t="shared" si="13"/>
        <v>1.2290000000000001</v>
      </c>
      <c r="L145" s="8">
        <f t="shared" si="14"/>
        <v>7.4840999999999998</v>
      </c>
      <c r="M145" s="9">
        <v>47.604099999999995</v>
      </c>
    </row>
    <row r="146" spans="1:13" ht="15" customHeight="1" x14ac:dyDescent="0.2">
      <c r="A146" s="19" t="s">
        <v>297</v>
      </c>
      <c r="B146" s="20" t="s">
        <v>298</v>
      </c>
      <c r="C146" s="21" t="s">
        <v>22</v>
      </c>
      <c r="D146" s="22" t="s">
        <v>299</v>
      </c>
      <c r="E146" s="22">
        <v>12</v>
      </c>
      <c r="F146" s="23">
        <v>6</v>
      </c>
      <c r="G146" s="24">
        <f t="shared" si="10"/>
        <v>23.24861111111111</v>
      </c>
      <c r="H146" s="23">
        <f t="shared" si="11"/>
        <v>1673.8999999999999</v>
      </c>
      <c r="I146" s="23">
        <f t="shared" si="12"/>
        <v>1673.8999999999999</v>
      </c>
      <c r="J146" s="4">
        <v>1.6738999999999999</v>
      </c>
      <c r="K146" s="8">
        <f t="shared" si="13"/>
        <v>4.2999999999999997E-2</v>
      </c>
      <c r="L146" s="8">
        <f t="shared" si="14"/>
        <v>0.26190000000000002</v>
      </c>
      <c r="M146" s="9">
        <v>1.6738999999999999</v>
      </c>
    </row>
    <row r="147" spans="1:13" ht="15" hidden="1" x14ac:dyDescent="0.2">
      <c r="A147" s="19" t="s">
        <v>300</v>
      </c>
      <c r="B147" s="20" t="s">
        <v>301</v>
      </c>
      <c r="C147" s="21" t="s">
        <v>33</v>
      </c>
      <c r="D147" s="22" t="s">
        <v>33</v>
      </c>
      <c r="E147" s="22">
        <v>1</v>
      </c>
      <c r="F147" s="25" t="s">
        <v>33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9" t="s">
        <v>302</v>
      </c>
      <c r="B148" s="20" t="s">
        <v>303</v>
      </c>
      <c r="C148" s="21" t="s">
        <v>33</v>
      </c>
      <c r="D148" s="22" t="s">
        <v>33</v>
      </c>
      <c r="E148" s="22">
        <v>1</v>
      </c>
      <c r="F148" s="25" t="s">
        <v>33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9" t="s">
        <v>304</v>
      </c>
      <c r="B149" s="20" t="s">
        <v>305</v>
      </c>
      <c r="C149" s="21" t="s">
        <v>33</v>
      </c>
      <c r="D149" s="22" t="s">
        <v>33</v>
      </c>
      <c r="E149" s="22">
        <v>1</v>
      </c>
      <c r="F149" s="25" t="s">
        <v>33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9" t="s">
        <v>306</v>
      </c>
      <c r="B150" s="20" t="s">
        <v>307</v>
      </c>
      <c r="C150" s="21" t="s">
        <v>33</v>
      </c>
      <c r="D150" s="22" t="s">
        <v>33</v>
      </c>
      <c r="E150" s="22">
        <v>1</v>
      </c>
      <c r="F150" s="25" t="s">
        <v>33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9" t="s">
        <v>308</v>
      </c>
      <c r="B151" s="20" t="s">
        <v>309</v>
      </c>
      <c r="C151" s="21" t="s">
        <v>33</v>
      </c>
      <c r="D151" s="22" t="s">
        <v>33</v>
      </c>
      <c r="E151" s="22">
        <v>1</v>
      </c>
      <c r="F151" s="25" t="s">
        <v>33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9" t="s">
        <v>310</v>
      </c>
      <c r="B152" s="20" t="s">
        <v>311</v>
      </c>
      <c r="C152" s="21" t="s">
        <v>33</v>
      </c>
      <c r="D152" s="22" t="s">
        <v>33</v>
      </c>
      <c r="E152" s="22">
        <v>1</v>
      </c>
      <c r="F152" s="25" t="s">
        <v>33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9" t="s">
        <v>312</v>
      </c>
      <c r="B153" s="20" t="s">
        <v>313</v>
      </c>
      <c r="C153" s="21" t="s">
        <v>33</v>
      </c>
      <c r="D153" s="22" t="s">
        <v>33</v>
      </c>
      <c r="E153" s="22">
        <v>1</v>
      </c>
      <c r="F153" s="25" t="s">
        <v>33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9" t="s">
        <v>314</v>
      </c>
      <c r="B154" s="20" t="s">
        <v>315</v>
      </c>
      <c r="C154" s="21" t="s">
        <v>33</v>
      </c>
      <c r="D154" s="22" t="s">
        <v>33</v>
      </c>
      <c r="E154" s="22">
        <v>1</v>
      </c>
      <c r="F154" s="25" t="s">
        <v>33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9" t="s">
        <v>316</v>
      </c>
      <c r="B155" s="20" t="s">
        <v>317</v>
      </c>
      <c r="C155" s="21" t="s">
        <v>33</v>
      </c>
      <c r="D155" s="22" t="s">
        <v>33</v>
      </c>
      <c r="E155" s="22">
        <v>1</v>
      </c>
      <c r="F155" s="25" t="s">
        <v>33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9" t="s">
        <v>318</v>
      </c>
      <c r="B156" s="20" t="s">
        <v>319</v>
      </c>
      <c r="C156" s="21" t="s">
        <v>33</v>
      </c>
      <c r="D156" s="22" t="s">
        <v>33</v>
      </c>
      <c r="E156" s="22">
        <v>1</v>
      </c>
      <c r="F156" s="25" t="s">
        <v>33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6" t="s">
        <v>13</v>
      </c>
      <c r="B157" s="17" t="s">
        <v>320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9" t="s">
        <v>321</v>
      </c>
      <c r="B158" s="20" t="s">
        <v>322</v>
      </c>
      <c r="C158" s="21" t="s">
        <v>81</v>
      </c>
      <c r="D158" s="22" t="s">
        <v>41</v>
      </c>
      <c r="E158" s="22">
        <v>366</v>
      </c>
      <c r="F158" s="23">
        <v>144</v>
      </c>
      <c r="G158" s="24">
        <f t="shared" si="10"/>
        <v>8.9917805100182147</v>
      </c>
      <c r="H158" s="23">
        <f t="shared" si="11"/>
        <v>473902.79999999993</v>
      </c>
      <c r="I158" s="23">
        <f t="shared" si="12"/>
        <v>473902.79999999993</v>
      </c>
      <c r="J158" s="4">
        <v>473.90279999999996</v>
      </c>
      <c r="K158" s="8">
        <f t="shared" si="13"/>
        <v>12.234999999999999</v>
      </c>
      <c r="L158" s="8">
        <f t="shared" si="14"/>
        <v>74.505799999999994</v>
      </c>
      <c r="M158" s="9">
        <v>473.90279999999996</v>
      </c>
    </row>
    <row r="159" spans="1:13" ht="15" hidden="1" x14ac:dyDescent="0.2">
      <c r="A159" s="19" t="s">
        <v>323</v>
      </c>
      <c r="B159" s="20" t="s">
        <v>94</v>
      </c>
      <c r="C159" s="21" t="s">
        <v>33</v>
      </c>
      <c r="D159" s="22" t="s">
        <v>33</v>
      </c>
      <c r="E159" s="22">
        <v>1</v>
      </c>
      <c r="F159" s="25" t="s">
        <v>33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6" t="s">
        <v>14</v>
      </c>
      <c r="B160" s="17" t="s">
        <v>324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9" t="s">
        <v>325</v>
      </c>
      <c r="B161" s="20" t="s">
        <v>326</v>
      </c>
      <c r="C161" s="21" t="s">
        <v>33</v>
      </c>
      <c r="D161" s="22" t="s">
        <v>33</v>
      </c>
      <c r="E161" s="22">
        <v>1</v>
      </c>
      <c r="F161" s="25" t="s">
        <v>33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9" t="s">
        <v>327</v>
      </c>
      <c r="B162" s="20" t="s">
        <v>328</v>
      </c>
      <c r="C162" s="21" t="s">
        <v>81</v>
      </c>
      <c r="D162" s="22" t="s">
        <v>41</v>
      </c>
      <c r="E162" s="22">
        <v>12</v>
      </c>
      <c r="F162" s="23">
        <v>72</v>
      </c>
      <c r="G162" s="24">
        <f t="shared" si="10"/>
        <v>47.642592592592592</v>
      </c>
      <c r="H162" s="23">
        <f t="shared" si="11"/>
        <v>41163.199999999997</v>
      </c>
      <c r="I162" s="23">
        <f t="shared" si="12"/>
        <v>41163.199999999997</v>
      </c>
      <c r="J162" s="4">
        <v>41.163199999999996</v>
      </c>
      <c r="K162" s="8">
        <f t="shared" si="13"/>
        <v>1.0629999999999999</v>
      </c>
      <c r="L162" s="8">
        <f t="shared" si="14"/>
        <v>6.4732000000000003</v>
      </c>
      <c r="M162" s="9">
        <v>41.163199999999996</v>
      </c>
    </row>
    <row r="163" spans="1:13" ht="45" hidden="1" x14ac:dyDescent="0.2">
      <c r="A163" s="19" t="s">
        <v>329</v>
      </c>
      <c r="B163" s="20" t="s">
        <v>330</v>
      </c>
      <c r="C163" s="21" t="s">
        <v>33</v>
      </c>
      <c r="D163" s="22" t="s">
        <v>33</v>
      </c>
      <c r="E163" s="22">
        <v>1</v>
      </c>
      <c r="F163" s="25" t="s">
        <v>33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9" t="s">
        <v>331</v>
      </c>
      <c r="B164" s="20" t="s">
        <v>94</v>
      </c>
      <c r="C164" s="21" t="s">
        <v>33</v>
      </c>
      <c r="D164" s="22" t="s">
        <v>33</v>
      </c>
      <c r="E164" s="22">
        <v>1</v>
      </c>
      <c r="F164" s="25" t="s">
        <v>33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6" t="s">
        <v>332</v>
      </c>
      <c r="B165" s="17" t="s">
        <v>333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9" t="s">
        <v>334</v>
      </c>
      <c r="B166" s="20" t="s">
        <v>335</v>
      </c>
      <c r="C166" s="21" t="s">
        <v>33</v>
      </c>
      <c r="D166" s="22" t="s">
        <v>33</v>
      </c>
      <c r="E166" s="22">
        <v>1</v>
      </c>
      <c r="F166" s="25" t="s">
        <v>33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customHeight="1" x14ac:dyDescent="0.2">
      <c r="A167" s="19" t="s">
        <v>336</v>
      </c>
      <c r="B167" s="20" t="s">
        <v>337</v>
      </c>
      <c r="C167" s="21" t="s">
        <v>36</v>
      </c>
      <c r="D167" s="22" t="s">
        <v>296</v>
      </c>
      <c r="E167" s="22">
        <v>1</v>
      </c>
      <c r="F167" s="23">
        <v>1716</v>
      </c>
      <c r="G167" s="24">
        <f t="shared" si="10"/>
        <v>8.3999417249417245</v>
      </c>
      <c r="H167" s="23">
        <f t="shared" si="11"/>
        <v>14414.3</v>
      </c>
      <c r="I167" s="23">
        <f t="shared" si="12"/>
        <v>14414.3</v>
      </c>
      <c r="J167" s="4">
        <v>14.414299999999999</v>
      </c>
      <c r="K167" s="8">
        <f t="shared" si="13"/>
        <v>0.372</v>
      </c>
      <c r="L167" s="8">
        <f t="shared" si="14"/>
        <v>2.2652999999999999</v>
      </c>
      <c r="M167" s="9">
        <v>14.414299999999999</v>
      </c>
    </row>
    <row r="168" spans="1:13" ht="30" hidden="1" x14ac:dyDescent="0.2">
      <c r="A168" s="19" t="s">
        <v>338</v>
      </c>
      <c r="B168" s="20" t="s">
        <v>339</v>
      </c>
      <c r="C168" s="21" t="s">
        <v>33</v>
      </c>
      <c r="D168" s="22" t="s">
        <v>33</v>
      </c>
      <c r="E168" s="22">
        <v>1</v>
      </c>
      <c r="F168" s="25" t="s">
        <v>33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9" t="s">
        <v>340</v>
      </c>
      <c r="B169" s="20" t="s">
        <v>94</v>
      </c>
      <c r="C169" s="21" t="s">
        <v>33</v>
      </c>
      <c r="D169" s="22" t="s">
        <v>33</v>
      </c>
      <c r="E169" s="22">
        <v>1</v>
      </c>
      <c r="F169" s="25" t="s">
        <v>33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6" t="s">
        <v>341</v>
      </c>
      <c r="B170" s="17" t="s">
        <v>342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9" t="s">
        <v>343</v>
      </c>
      <c r="B171" s="20" t="s">
        <v>344</v>
      </c>
      <c r="C171" s="21" t="s">
        <v>33</v>
      </c>
      <c r="D171" s="22" t="s">
        <v>33</v>
      </c>
      <c r="E171" s="22">
        <v>1</v>
      </c>
      <c r="F171" s="25" t="s">
        <v>33</v>
      </c>
      <c r="G171" s="24" t="e">
        <f t="shared" si="10"/>
        <v>#VALUE!</v>
      </c>
      <c r="H171" s="23">
        <f t="shared" si="11"/>
        <v>0</v>
      </c>
      <c r="I171" s="23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9" t="s">
        <v>345</v>
      </c>
      <c r="B172" s="20" t="s">
        <v>346</v>
      </c>
      <c r="C172" s="21" t="s">
        <v>33</v>
      </c>
      <c r="D172" s="22" t="s">
        <v>33</v>
      </c>
      <c r="E172" s="22">
        <v>1</v>
      </c>
      <c r="F172" s="25" t="s">
        <v>33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9" t="s">
        <v>347</v>
      </c>
      <c r="B173" s="20" t="s">
        <v>94</v>
      </c>
      <c r="C173" s="21" t="s">
        <v>33</v>
      </c>
      <c r="D173" s="22" t="s">
        <v>33</v>
      </c>
      <c r="E173" s="22">
        <v>1</v>
      </c>
      <c r="F173" s="25" t="s">
        <v>33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6" t="s">
        <v>348</v>
      </c>
      <c r="B174" s="17" t="s">
        <v>349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9" t="s">
        <v>350</v>
      </c>
      <c r="B175" s="20" t="s">
        <v>351</v>
      </c>
      <c r="C175" s="21" t="s">
        <v>81</v>
      </c>
      <c r="D175" s="22" t="s">
        <v>19</v>
      </c>
      <c r="E175" s="22">
        <v>366</v>
      </c>
      <c r="F175" s="23">
        <v>13138.8</v>
      </c>
      <c r="G175" s="24">
        <f t="shared" si="10"/>
        <v>1.3297473249463775E-2</v>
      </c>
      <c r="H175" s="23">
        <f t="shared" si="11"/>
        <v>63944.899999999994</v>
      </c>
      <c r="I175" s="23">
        <f t="shared" si="12"/>
        <v>63944.899999999994</v>
      </c>
      <c r="J175" s="4">
        <v>63.944899999999997</v>
      </c>
      <c r="K175" s="8">
        <f t="shared" si="13"/>
        <v>1.651</v>
      </c>
      <c r="L175" s="8">
        <f t="shared" si="14"/>
        <v>10.053900000000001</v>
      </c>
      <c r="M175" s="9">
        <v>63.944899999999997</v>
      </c>
    </row>
    <row r="176" spans="1:13" ht="15" customHeight="1" x14ac:dyDescent="0.2">
      <c r="A176" s="19" t="s">
        <v>352</v>
      </c>
      <c r="B176" s="20" t="s">
        <v>353</v>
      </c>
      <c r="C176" s="21" t="s">
        <v>81</v>
      </c>
      <c r="D176" s="22" t="s">
        <v>19</v>
      </c>
      <c r="E176" s="22">
        <v>366</v>
      </c>
      <c r="F176" s="23">
        <v>13138.8</v>
      </c>
      <c r="G176" s="24">
        <f t="shared" si="10"/>
        <v>6.4011759439068464E-2</v>
      </c>
      <c r="H176" s="23">
        <f t="shared" si="11"/>
        <v>307819.8</v>
      </c>
      <c r="I176" s="23">
        <f t="shared" si="12"/>
        <v>307819.8</v>
      </c>
      <c r="J176" s="4">
        <v>307.81979999999999</v>
      </c>
      <c r="K176" s="8">
        <f t="shared" si="13"/>
        <v>7.9470000000000001</v>
      </c>
      <c r="L176" s="8">
        <f t="shared" si="14"/>
        <v>48.393799999999999</v>
      </c>
      <c r="M176" s="9">
        <v>307.81979999999999</v>
      </c>
    </row>
    <row r="177" spans="1:13" ht="15" hidden="1" x14ac:dyDescent="0.2">
      <c r="A177" s="19" t="s">
        <v>354</v>
      </c>
      <c r="B177" s="20" t="s">
        <v>94</v>
      </c>
      <c r="C177" s="21" t="s">
        <v>33</v>
      </c>
      <c r="D177" s="22" t="s">
        <v>33</v>
      </c>
      <c r="E177" s="22">
        <v>1</v>
      </c>
      <c r="F177" s="25" t="s">
        <v>33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6" t="s">
        <v>355</v>
      </c>
      <c r="B178" s="17" t="s">
        <v>356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" customHeight="1" x14ac:dyDescent="0.2">
      <c r="A179" s="19" t="s">
        <v>357</v>
      </c>
      <c r="B179" s="20" t="s">
        <v>358</v>
      </c>
      <c r="C179" s="21" t="s">
        <v>33</v>
      </c>
      <c r="D179" s="22" t="s">
        <v>359</v>
      </c>
      <c r="E179" s="22">
        <v>1</v>
      </c>
      <c r="F179" s="23">
        <v>66769</v>
      </c>
      <c r="G179" s="24">
        <f t="shared" si="10"/>
        <v>1.9120280369632614</v>
      </c>
      <c r="H179" s="23">
        <f t="shared" si="11"/>
        <v>127664.2</v>
      </c>
      <c r="I179" s="23">
        <f t="shared" si="12"/>
        <v>127664.2</v>
      </c>
      <c r="J179" s="4">
        <v>127.66419999999999</v>
      </c>
      <c r="K179" s="8">
        <f t="shared" si="13"/>
        <v>3.2959999999999998</v>
      </c>
      <c r="L179" s="8">
        <f t="shared" si="14"/>
        <v>20.071199999999997</v>
      </c>
      <c r="M179" s="9">
        <v>127.66419999999999</v>
      </c>
    </row>
    <row r="180" spans="1:13" ht="15" hidden="1" x14ac:dyDescent="0.2">
      <c r="A180" s="19" t="s">
        <v>360</v>
      </c>
      <c r="B180" s="20" t="s">
        <v>94</v>
      </c>
      <c r="C180" s="21" t="s">
        <v>33</v>
      </c>
      <c r="D180" s="22" t="s">
        <v>33</v>
      </c>
      <c r="E180" s="22">
        <v>1</v>
      </c>
      <c r="F180" s="25" t="s">
        <v>33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6" t="s">
        <v>361</v>
      </c>
      <c r="B181" s="17" t="s">
        <v>362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6" t="s">
        <v>363</v>
      </c>
      <c r="B182" s="17" t="s">
        <v>94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9" t="s">
        <v>364</v>
      </c>
      <c r="B183" s="20" t="s">
        <v>365</v>
      </c>
      <c r="C183" s="21" t="s">
        <v>33</v>
      </c>
      <c r="D183" s="22" t="s">
        <v>101</v>
      </c>
      <c r="E183" s="22">
        <v>1</v>
      </c>
      <c r="F183" s="23">
        <v>249.83</v>
      </c>
      <c r="G183" s="24">
        <f t="shared" si="10"/>
        <v>84.472641396149385</v>
      </c>
      <c r="H183" s="23">
        <f t="shared" si="11"/>
        <v>21103.8</v>
      </c>
      <c r="I183" s="23">
        <f t="shared" si="12"/>
        <v>21103.8</v>
      </c>
      <c r="J183" s="4">
        <v>21.1038</v>
      </c>
      <c r="K183" s="8">
        <f t="shared" si="13"/>
        <v>0.54500000000000004</v>
      </c>
      <c r="L183" s="8">
        <f t="shared" si="14"/>
        <v>3.3188</v>
      </c>
      <c r="M183" s="9">
        <v>21.1038</v>
      </c>
    </row>
    <row r="184" spans="1:13" ht="15" customHeight="1" x14ac:dyDescent="0.2">
      <c r="A184" s="19" t="s">
        <v>366</v>
      </c>
      <c r="B184" s="20" t="s">
        <v>367</v>
      </c>
      <c r="C184" s="21" t="s">
        <v>33</v>
      </c>
      <c r="D184" s="22" t="s">
        <v>101</v>
      </c>
      <c r="E184" s="22">
        <v>1</v>
      </c>
      <c r="F184" s="23">
        <v>112.77</v>
      </c>
      <c r="G184" s="24">
        <f t="shared" si="10"/>
        <v>253.54349561053468</v>
      </c>
      <c r="H184" s="23">
        <f t="shared" si="11"/>
        <v>28592.1</v>
      </c>
      <c r="I184" s="23">
        <f t="shared" si="12"/>
        <v>28592.1</v>
      </c>
      <c r="J184" s="4">
        <v>28.592099999999999</v>
      </c>
      <c r="K184" s="8">
        <f t="shared" si="13"/>
        <v>0.73799999999999999</v>
      </c>
      <c r="L184" s="8">
        <f t="shared" si="14"/>
        <v>4.4941000000000004</v>
      </c>
      <c r="M184" s="9">
        <v>28.592099999999999</v>
      </c>
    </row>
    <row r="185" spans="1:13" ht="30" hidden="1" x14ac:dyDescent="0.2">
      <c r="A185" s="19" t="s">
        <v>368</v>
      </c>
      <c r="B185" s="20" t="s">
        <v>369</v>
      </c>
      <c r="C185" s="21" t="s">
        <v>33</v>
      </c>
      <c r="D185" s="22" t="s">
        <v>33</v>
      </c>
      <c r="E185" s="22">
        <v>1</v>
      </c>
      <c r="F185" s="25" t="s">
        <v>33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6" t="s">
        <v>370</v>
      </c>
      <c r="B186" s="17" t="s">
        <v>371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9" t="s">
        <v>372</v>
      </c>
      <c r="B187" s="20" t="s">
        <v>373</v>
      </c>
      <c r="C187" s="21" t="s">
        <v>22</v>
      </c>
      <c r="D187" s="22" t="s">
        <v>19</v>
      </c>
      <c r="E187" s="22">
        <v>12</v>
      </c>
      <c r="F187" s="23">
        <v>1547.8</v>
      </c>
      <c r="G187" s="24">
        <f t="shared" si="10"/>
        <v>0.32351832708790978</v>
      </c>
      <c r="H187" s="23">
        <f t="shared" si="11"/>
        <v>6008.9000000000005</v>
      </c>
      <c r="I187" s="23">
        <f t="shared" si="12"/>
        <v>6008.9000000000005</v>
      </c>
      <c r="J187" s="4">
        <v>6.0089000000000006</v>
      </c>
      <c r="K187" s="8">
        <f t="shared" si="13"/>
        <v>0.155</v>
      </c>
      <c r="L187" s="8">
        <f t="shared" si="14"/>
        <v>0.94389999999999996</v>
      </c>
      <c r="M187" s="9">
        <v>6.0089000000000006</v>
      </c>
    </row>
    <row r="188" spans="1:13" ht="15" x14ac:dyDescent="0.2">
      <c r="A188" s="19" t="s">
        <v>374</v>
      </c>
      <c r="B188" s="20" t="s">
        <v>375</v>
      </c>
      <c r="C188" s="21" t="s">
        <v>33</v>
      </c>
      <c r="D188" s="22" t="s">
        <v>19</v>
      </c>
      <c r="E188" s="22">
        <v>1</v>
      </c>
      <c r="F188" s="23">
        <v>1547.8</v>
      </c>
      <c r="G188" s="24">
        <f t="shared" si="10"/>
        <v>12.292285825041999</v>
      </c>
      <c r="H188" s="23">
        <f t="shared" si="11"/>
        <v>19026.000000000004</v>
      </c>
      <c r="I188" s="23">
        <f t="shared" si="12"/>
        <v>19026.000000000004</v>
      </c>
      <c r="J188" s="4">
        <v>19.026000000000003</v>
      </c>
      <c r="K188" s="8">
        <f t="shared" si="13"/>
        <v>0.49099999999999999</v>
      </c>
      <c r="L188" s="8">
        <f t="shared" si="14"/>
        <v>2.99</v>
      </c>
      <c r="M188" s="9">
        <v>19.026000000000003</v>
      </c>
    </row>
    <row r="189" spans="1:13" ht="15" hidden="1" x14ac:dyDescent="0.2">
      <c r="A189" s="19" t="s">
        <v>376</v>
      </c>
      <c r="B189" s="20" t="s">
        <v>377</v>
      </c>
      <c r="C189" s="21" t="s">
        <v>33</v>
      </c>
      <c r="D189" s="22" t="s">
        <v>33</v>
      </c>
      <c r="E189" s="22">
        <v>1</v>
      </c>
      <c r="F189" s="25" t="s">
        <v>33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6" t="s">
        <v>378</v>
      </c>
      <c r="B190" s="17" t="s">
        <v>94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9" t="s">
        <v>379</v>
      </c>
      <c r="B191" s="20" t="s">
        <v>380</v>
      </c>
      <c r="C191" s="21" t="s">
        <v>33</v>
      </c>
      <c r="D191" s="22" t="s">
        <v>33</v>
      </c>
      <c r="E191" s="22">
        <v>1</v>
      </c>
      <c r="F191" s="25" t="s">
        <v>33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9" t="s">
        <v>381</v>
      </c>
      <c r="B192" s="20" t="s">
        <v>382</v>
      </c>
      <c r="C192" s="21" t="s">
        <v>33</v>
      </c>
      <c r="D192" s="22" t="s">
        <v>33</v>
      </c>
      <c r="E192" s="22">
        <v>1</v>
      </c>
      <c r="F192" s="25" t="s">
        <v>33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9" t="s">
        <v>383</v>
      </c>
      <c r="B193" s="20" t="s">
        <v>384</v>
      </c>
      <c r="C193" s="21" t="s">
        <v>33</v>
      </c>
      <c r="D193" s="22" t="s">
        <v>33</v>
      </c>
      <c r="E193" s="22">
        <v>1</v>
      </c>
      <c r="F193" s="25" t="s">
        <v>33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6" t="s">
        <v>385</v>
      </c>
      <c r="B194" s="17" t="s">
        <v>386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9" t="s">
        <v>387</v>
      </c>
      <c r="B195" s="20" t="s">
        <v>388</v>
      </c>
      <c r="C195" s="21" t="s">
        <v>33</v>
      </c>
      <c r="D195" s="22" t="s">
        <v>33</v>
      </c>
      <c r="E195" s="22">
        <v>1</v>
      </c>
      <c r="F195" s="25" t="s">
        <v>33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9" t="s">
        <v>389</v>
      </c>
      <c r="B196" s="20" t="s">
        <v>390</v>
      </c>
      <c r="C196" s="21" t="s">
        <v>33</v>
      </c>
      <c r="D196" s="22" t="s">
        <v>33</v>
      </c>
      <c r="E196" s="22">
        <v>1</v>
      </c>
      <c r="F196" s="25" t="s">
        <v>33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9" t="s">
        <v>391</v>
      </c>
      <c r="B197" s="20" t="s">
        <v>392</v>
      </c>
      <c r="C197" s="21" t="s">
        <v>33</v>
      </c>
      <c r="D197" s="22" t="s">
        <v>33</v>
      </c>
      <c r="E197" s="22">
        <v>1</v>
      </c>
      <c r="F197" s="25" t="s">
        <v>33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9" t="s">
        <v>393</v>
      </c>
      <c r="B198" s="20" t="s">
        <v>394</v>
      </c>
      <c r="C198" s="21" t="s">
        <v>33</v>
      </c>
      <c r="D198" s="22" t="s">
        <v>33</v>
      </c>
      <c r="E198" s="22">
        <v>1</v>
      </c>
      <c r="F198" s="25" t="s">
        <v>33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9" t="s">
        <v>395</v>
      </c>
      <c r="B199" s="20" t="s">
        <v>396</v>
      </c>
      <c r="C199" s="21" t="s">
        <v>33</v>
      </c>
      <c r="D199" s="22" t="s">
        <v>33</v>
      </c>
      <c r="E199" s="22">
        <v>1</v>
      </c>
      <c r="F199" s="25" t="s">
        <v>33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9" t="s">
        <v>397</v>
      </c>
      <c r="B200" s="20" t="s">
        <v>398</v>
      </c>
      <c r="C200" s="21" t="s">
        <v>33</v>
      </c>
      <c r="D200" s="22" t="s">
        <v>33</v>
      </c>
      <c r="E200" s="22">
        <v>1</v>
      </c>
      <c r="F200" s="25" t="s">
        <v>33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9" t="s">
        <v>399</v>
      </c>
      <c r="B201" s="20" t="s">
        <v>400</v>
      </c>
      <c r="C201" s="21" t="s">
        <v>33</v>
      </c>
      <c r="D201" s="22" t="s">
        <v>33</v>
      </c>
      <c r="E201" s="22">
        <v>1</v>
      </c>
      <c r="F201" s="25" t="s">
        <v>33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9" t="s">
        <v>401</v>
      </c>
      <c r="B202" s="20" t="s">
        <v>402</v>
      </c>
      <c r="C202" s="21" t="s">
        <v>33</v>
      </c>
      <c r="D202" s="22" t="s">
        <v>33</v>
      </c>
      <c r="E202" s="22">
        <v>1</v>
      </c>
      <c r="F202" s="25" t="s">
        <v>33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9" t="s">
        <v>403</v>
      </c>
      <c r="B203" s="20" t="s">
        <v>404</v>
      </c>
      <c r="C203" s="21" t="s">
        <v>33</v>
      </c>
      <c r="D203" s="22" t="s">
        <v>33</v>
      </c>
      <c r="E203" s="22">
        <v>1</v>
      </c>
      <c r="F203" s="25" t="s">
        <v>33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9" t="s">
        <v>405</v>
      </c>
      <c r="B204" s="20" t="s">
        <v>406</v>
      </c>
      <c r="C204" s="21" t="s">
        <v>33</v>
      </c>
      <c r="D204" s="22" t="s">
        <v>33</v>
      </c>
      <c r="E204" s="22">
        <v>1</v>
      </c>
      <c r="F204" s="25" t="s">
        <v>33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9" t="s">
        <v>407</v>
      </c>
      <c r="B205" s="20" t="s">
        <v>94</v>
      </c>
      <c r="C205" s="21" t="s">
        <v>33</v>
      </c>
      <c r="D205" s="22" t="s">
        <v>33</v>
      </c>
      <c r="E205" s="22">
        <v>1</v>
      </c>
      <c r="F205" s="25" t="s">
        <v>33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6" t="s">
        <v>408</v>
      </c>
      <c r="B206" s="26"/>
      <c r="C206" s="26"/>
      <c r="D206" s="26"/>
      <c r="E206" s="26"/>
      <c r="F206" s="26"/>
      <c r="G206" s="26"/>
      <c r="H206" s="27">
        <f t="shared" si="16"/>
        <v>3873365.5199999986</v>
      </c>
      <c r="I206" s="27">
        <f t="shared" si="17"/>
        <v>3873365.5199999986</v>
      </c>
      <c r="J206" s="5">
        <f>SUM(J11:J205)</f>
        <v>3873.3655199999985</v>
      </c>
      <c r="K206" s="10">
        <f t="shared" ref="K206:M206" si="20">SUM(K11:K205)</f>
        <v>100.00100000000003</v>
      </c>
      <c r="L206">
        <f t="shared" si="20"/>
        <v>608.95667000000026</v>
      </c>
      <c r="M206">
        <f t="shared" si="20"/>
        <v>3873.3655199999985</v>
      </c>
    </row>
    <row r="207" spans="1:13" hidden="1" x14ac:dyDescent="0.2">
      <c r="J207" s="6">
        <v>3264408.85</v>
      </c>
    </row>
    <row r="208" spans="1:13" hidden="1" x14ac:dyDescent="0.2">
      <c r="J208">
        <v>3873.3655199999998</v>
      </c>
    </row>
    <row r="209" spans="1:10" hidden="1" x14ac:dyDescent="0.2">
      <c r="J209">
        <f>J208-M206</f>
        <v>0</v>
      </c>
    </row>
    <row r="210" spans="1:10" hidden="1" x14ac:dyDescent="0.2"/>
    <row r="211" spans="1:10" hidden="1" x14ac:dyDescent="0.2"/>
    <row r="212" spans="1:10" ht="15" x14ac:dyDescent="0.2">
      <c r="A212" s="13" t="s">
        <v>416</v>
      </c>
    </row>
  </sheetData>
  <autoFilter ref="A8:M206">
    <filterColumn colId="7">
      <filters>
        <filter val="103411,10"/>
        <filter val="1058,40"/>
        <filter val="106004,100"/>
        <filter val="116718,90"/>
        <filter val="11847,40"/>
        <filter val="121780,60"/>
        <filter val="125679,60"/>
        <filter val="12664,30"/>
        <filter val="127664,20"/>
        <filter val="13971,30"/>
        <filter val="14414,30"/>
        <filter val="14667,90"/>
        <filter val="163463,00"/>
        <filter val="1673,90"/>
        <filter val="173511,22"/>
        <filter val="182192,30"/>
        <filter val="19026,00"/>
        <filter val="20630,70"/>
        <filter val="21103,80"/>
        <filter val="218,50"/>
        <filter val="21817,40"/>
        <filter val="21934,70"/>
        <filter val="24125,80"/>
        <filter val="2751,40"/>
        <filter val="279,60"/>
        <filter val="28592,10"/>
        <filter val="3"/>
        <filter val="307819,80"/>
        <filter val="308,70"/>
        <filter val="34579,00"/>
        <filter val="366538,60"/>
        <filter val="37014,60"/>
        <filter val="37177,00"/>
        <filter val="3873365,52"/>
        <filter val="398038,40"/>
        <filter val="410,00"/>
        <filter val="41163,20"/>
        <filter val="41321,60"/>
        <filter val="41418,70"/>
        <filter val="43148,80"/>
        <filter val="44,10"/>
        <filter val="44310,50"/>
        <filter val="473902,80"/>
        <filter val="47604,10"/>
        <filter val="48174,40"/>
        <filter val="48276,60"/>
        <filter val="5033,60"/>
        <filter val="57053,90"/>
        <filter val="595,30"/>
        <filter val="6008,90"/>
        <filter val="6078,10"/>
        <filter val="63944,90"/>
        <filter val="65394,20"/>
        <filter val="72778,30"/>
        <filter val="7361,00"/>
        <filter val="86455,90"/>
      </filters>
    </filterColumn>
  </autoFilter>
  <mergeCells count="5">
    <mergeCell ref="A2:J2"/>
    <mergeCell ref="A3:J3"/>
    <mergeCell ref="A4:J4"/>
    <mergeCell ref="A5:J5"/>
    <mergeCell ref="A206:G206"/>
  </mergeCells>
  <pageMargins left="0.19685039370078741" right="0.15748031496062992" top="0.19685039370078741" bottom="0.19685039370078741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2013-05-06T06:51:27Z</cp:lastPrinted>
  <dcterms:created xsi:type="dcterms:W3CDTF">2013-04-10T16:13:56Z</dcterms:created>
  <dcterms:modified xsi:type="dcterms:W3CDTF">2013-05-06T07:13:26Z</dcterms:modified>
</cp:coreProperties>
</file>